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95" windowWidth="20010" windowHeight="6765" tabRatio="874"/>
  </bookViews>
  <sheets>
    <sheet name="Cover" sheetId="37" r:id="rId1"/>
    <sheet name="Contents" sheetId="2" r:id="rId2"/>
    <sheet name="Who we are (1)" sheetId="44" r:id="rId3"/>
    <sheet name="Who we are (2)" sheetId="45" r:id="rId4"/>
    <sheet name="Shareholders" sheetId="20" r:id="rId5"/>
    <sheet name="Financial data" sheetId="42" r:id="rId6"/>
    <sheet name="Financial highlights" sheetId="5" r:id="rId7"/>
    <sheet name="EBITDA LIFO, CAPEX by segm" sheetId="16" r:id="rId8"/>
    <sheet name="Major companies" sheetId="18" r:id="rId9"/>
    <sheet name="Revenues by country" sheetId="41" r:id="rId10"/>
    <sheet name="Operational data" sheetId="21" r:id="rId11"/>
    <sheet name="Throughput and yields" sheetId="7" r:id="rId12"/>
    <sheet name="Prod.vol." sheetId="8" r:id="rId13"/>
    <sheet name="Sales vol." sheetId="9" r:id="rId14"/>
    <sheet name="Sales vol structure" sheetId="12" r:id="rId15"/>
    <sheet name="Fuel stations" sheetId="13" r:id="rId16"/>
    <sheet name="Employees" sheetId="17" r:id="rId17"/>
    <sheet name="Market data" sheetId="43" r:id="rId18"/>
    <sheet name="Map" sheetId="46" r:id="rId19"/>
    <sheet name="Indices" sheetId="11" r:id="rId20"/>
    <sheet name="Exchange rates" sheetId="24" r:id="rId21"/>
    <sheet name="MDM" sheetId="26" r:id="rId22"/>
    <sheet name="Cracks" sheetId="36" r:id="rId23"/>
    <sheet name="Brent price" sheetId="27" r:id="rId24"/>
    <sheet name="BU diff" sheetId="28" r:id="rId25"/>
    <sheet name="Conversion table" sheetId="35" r:id="rId26"/>
    <sheet name="Contacts" sheetId="33" r:id="rId27"/>
  </sheets>
  <definedNames>
    <definedName name="FWT_PKN" localSheetId="8">'Major companies'!$A$3</definedName>
    <definedName name="FWT_rynki_zbytu_dow" localSheetId="14">'Sales vol structure'!#REF!</definedName>
    <definedName name="_xlnm.Print_Area" localSheetId="23">'Brent price'!$A$1:$J$34</definedName>
    <definedName name="_xlnm.Print_Area" localSheetId="24">'BU diff'!$A$1:$J$34</definedName>
    <definedName name="_xlnm.Print_Area" localSheetId="26">Contacts!$A$1:$J$31</definedName>
    <definedName name="_xlnm.Print_Area" localSheetId="1">Contents!$A$1:$H$17</definedName>
    <definedName name="_xlnm.Print_Area" localSheetId="25">'Conversion table'!$A$1:$G$22</definedName>
    <definedName name="_xlnm.Print_Area" localSheetId="0">Cover!$A$1:$F$19</definedName>
    <definedName name="_xlnm.Print_Area" localSheetId="22">Cracks!$A$1:$F$18</definedName>
    <definedName name="_xlnm.Print_Area" localSheetId="7">'EBITDA LIFO, CAPEX by segm'!$A$1:$K$29</definedName>
    <definedName name="_xlnm.Print_Area" localSheetId="16">Employees!$A$1:$F$11</definedName>
    <definedName name="_xlnm.Print_Area" localSheetId="20">'Exchange rates'!$A$1:$F$19</definedName>
    <definedName name="_xlnm.Print_Area" localSheetId="5">'Financial data'!$A$1:$K$21</definedName>
    <definedName name="_xlnm.Print_Area" localSheetId="6">'Financial highlights'!$A$1:$K$22</definedName>
    <definedName name="_xlnm.Print_Area" localSheetId="15">'Fuel stations'!$A$1:$G$37</definedName>
    <definedName name="_xlnm.Print_Area" localSheetId="19">Indices!$A$1:$F$17</definedName>
    <definedName name="_xlnm.Print_Area" localSheetId="8">'Major companies'!$A$1:$S$13</definedName>
    <definedName name="_xlnm.Print_Area" localSheetId="18">Map!$A$1:$K$33</definedName>
    <definedName name="_xlnm.Print_Area" localSheetId="17">'Market data'!$A$1:$K$21</definedName>
    <definedName name="_xlnm.Print_Area" localSheetId="21">MDM!$A$1:$J$34</definedName>
    <definedName name="_xlnm.Print_Area" localSheetId="10">'Operational data'!$A$1:$K$21</definedName>
    <definedName name="_xlnm.Print_Area" localSheetId="12">Prod.vol.!$A$1:$F$15</definedName>
    <definedName name="_xlnm.Print_Area" localSheetId="9">'Revenues by country'!$A$1:$D$12</definedName>
    <definedName name="_xlnm.Print_Area" localSheetId="14">'Sales vol structure'!$A$1:$J$29</definedName>
    <definedName name="_xlnm.Print_Area" localSheetId="13">'Sales vol.'!$A$1:$F$22</definedName>
    <definedName name="_xlnm.Print_Area" localSheetId="4">Shareholders!$A$1:$C$31</definedName>
    <definedName name="_xlnm.Print_Area" localSheetId="11">'Throughput and yields'!$A$1:$F$26</definedName>
    <definedName name="_xlnm.Print_Area" localSheetId="2">'Who we are (1)'!$A$1:$O$21</definedName>
    <definedName name="_xlnm.Print_Area" localSheetId="3">'Who we are (2)'!$A$1:$P$21</definedName>
    <definedName name="_xlnm.Print_Titles" localSheetId="6">'Financial highlights'!#REF!</definedName>
    <definedName name="Z_45BA0266_82A8_4482_A405_4E128FEF7944_.wvu.PrintArea" localSheetId="6" hidden="1">'Financial highlights'!$A$1:$A$27</definedName>
    <definedName name="Z_45BA0266_82A8_4482_A405_4E128FEF7944_.wvu.PrintTitles" localSheetId="6" hidden="1">'Financial highlights'!#REF!</definedName>
  </definedNames>
  <calcPr calcId="145621"/>
</workbook>
</file>

<file path=xl/calcChain.xml><?xml version="1.0" encoding="utf-8"?>
<calcChain xmlns="http://schemas.openxmlformats.org/spreadsheetml/2006/main">
  <c r="F7" i="11" l="1"/>
  <c r="B9" i="41" l="1"/>
  <c r="H9" i="5"/>
  <c r="H10" i="5"/>
  <c r="I9" i="5"/>
  <c r="D14" i="12"/>
  <c r="G10" i="5"/>
  <c r="F10" i="5"/>
  <c r="G9" i="5"/>
  <c r="F9" i="5"/>
  <c r="F18" i="28"/>
  <c r="F14" i="28" s="1"/>
  <c r="E18" i="28"/>
  <c r="E14" i="28" s="1"/>
  <c r="D18" i="28"/>
  <c r="D14" i="28"/>
  <c r="F17" i="28"/>
  <c r="F15" i="28" s="1"/>
  <c r="E17" i="28"/>
  <c r="E15" i="28" s="1"/>
  <c r="D17" i="28"/>
  <c r="D15" i="28" s="1"/>
  <c r="F16" i="28"/>
  <c r="E16" i="28"/>
  <c r="D16" i="28"/>
  <c r="C18" i="28"/>
  <c r="C14" i="28" s="1"/>
  <c r="C17" i="28"/>
  <c r="C15" i="28" s="1"/>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C10" i="5"/>
</calcChain>
</file>

<file path=xl/sharedStrings.xml><?xml version="1.0" encoding="utf-8"?>
<sst xmlns="http://schemas.openxmlformats.org/spreadsheetml/2006/main" count="365" uniqueCount="217">
  <si>
    <t xml:space="preserve"> </t>
  </si>
  <si>
    <t>EBITDA</t>
  </si>
  <si>
    <t>EBIT</t>
  </si>
  <si>
    <t>PTA</t>
  </si>
  <si>
    <t>EBITDA LIFO</t>
  </si>
  <si>
    <t>EBIT LIFO</t>
  </si>
  <si>
    <t>DOWNSTREAM</t>
  </si>
  <si>
    <t>ROACE [%]</t>
  </si>
  <si>
    <t>PKN ORLEN</t>
  </si>
  <si>
    <t xml:space="preserve">ORLEN Deutschland GmbH </t>
  </si>
  <si>
    <t xml:space="preserve">  </t>
  </si>
  <si>
    <t xml:space="preserve">BP     </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</si>
  <si>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</si>
  <si>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</si>
  <si>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</si>
  <si>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</si>
  <si>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</si>
  <si>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</si>
  <si>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</si>
  <si>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</si>
  <si>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</si>
  <si>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</si>
  <si>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</si>
  <si>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</si>
  <si>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fax +48 24 367 70 00</t>
  </si>
  <si>
    <t>2015*</t>
  </si>
  <si>
    <t>Nationale-Nederlanden OFE</t>
  </si>
  <si>
    <t>n/a</t>
  </si>
  <si>
    <t>2016*</t>
  </si>
  <si>
    <t>2017*</t>
  </si>
  <si>
    <t>376*</t>
  </si>
  <si>
    <t xml:space="preserve">Shell    </t>
  </si>
  <si>
    <t>2018*</t>
  </si>
  <si>
    <t>Total</t>
  </si>
  <si>
    <t xml:space="preserve">Aviva OFE Aviva Santander </t>
  </si>
  <si>
    <t>2019*</t>
  </si>
  <si>
    <t>2020 Polski Koncern Naftowy ORLEN SA</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</si>
  <si>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</si>
  <si>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</si>
  <si>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</si>
  <si>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</si>
  <si>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</si>
  <si>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</si>
  <si>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</si>
  <si>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</si>
  <si>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</si>
  <si>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</si>
  <si>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</si>
  <si>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Free float</t>
  </si>
  <si>
    <t>1) According to information from Extraordinary General Meeting of PKN ORLEN dated as of 5 March 2020.</t>
  </si>
  <si>
    <t>The current shareholders structure is available on our corporate website:</t>
  </si>
  <si>
    <t>http://www.orlen.pl/EN/InvestorRelations/ShareholderServicesTools/ShareholdersStructure/Pages/default.aspx</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</si>
  <si>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</si>
  <si>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</si>
  <si>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</si>
  <si>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</si>
  <si>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</si>
  <si>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</si>
  <si>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</si>
  <si>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</si>
  <si>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</si>
  <si>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</si>
  <si>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</si>
  <si>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</si>
  <si>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</si>
  <si>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</si>
  <si>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</si>
  <si>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</si>
  <si>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</si>
  <si>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</si>
  <si>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</si>
  <si>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</si>
  <si>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</si>
  <si>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</si>
  <si>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</si>
  <si>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Employees as of 31 December</t>
  </si>
  <si>
    <t>Sales revenues</t>
  </si>
  <si>
    <t>EBITDA LIFO before impairment allowances</t>
  </si>
  <si>
    <t>Total assets</t>
  </si>
  <si>
    <t>Unipetrol Group</t>
  </si>
  <si>
    <t>ORLEN Lietuva Group</t>
  </si>
  <si>
    <t>persons</t>
  </si>
  <si>
    <t>Revenues by country</t>
  </si>
  <si>
    <t>Geographic split of ORLEN Group revenues (2019)</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</si>
  <si>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</si>
  <si>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</si>
  <si>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</si>
  <si>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</si>
  <si>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</si>
  <si>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</si>
  <si>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</si>
  <si>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</si>
  <si>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</si>
  <si>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</si>
  <si>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</si>
  <si>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</si>
  <si>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Light distillates yield</t>
  </si>
  <si>
    <t>Middle distillates yield</t>
  </si>
  <si>
    <t>Refineries in the Czech Republic</t>
  </si>
  <si>
    <t>Refinery in Lithuania</t>
  </si>
  <si>
    <t>Production volumes</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</si>
  <si>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</si>
  <si>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</si>
  <si>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</si>
  <si>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</si>
  <si>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</si>
  <si>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</si>
  <si>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</si>
  <si>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</si>
  <si>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</si>
  <si>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</si>
  <si>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volumes</t>
  </si>
  <si>
    <t>RETAIL</t>
  </si>
  <si>
    <r>
      <rPr>
        <b/>
        <sz val="10"/>
        <rFont val="Arial"/>
        <family val="2"/>
        <charset val="238"/>
      </rPr>
      <t>Medium distillates</t>
    </r>
    <r>
      <rPr>
        <sz val="10"/>
        <rFont val="Arial"/>
        <family val="2"/>
        <charset val="238"/>
      </rPr>
      <t xml:space="preserve"> 
[diesel oil, light heating oil]</t>
    </r>
  </si>
  <si>
    <t>UPSTREAM</t>
  </si>
  <si>
    <t>ORLEN GROUP</t>
  </si>
  <si>
    <t>in retail segment (2019)</t>
  </si>
  <si>
    <t>Lithuania</t>
  </si>
  <si>
    <t>Structure of ORLEN Group sales volumes on home markets</t>
  </si>
  <si>
    <t>Fuel stations</t>
  </si>
  <si>
    <t>Number of fuel stations in ORLEN Group at the end of 2019 was 2 836.</t>
  </si>
  <si>
    <t>Fuel stations in Poland</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</si>
  <si>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</si>
  <si>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</si>
  <si>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</si>
  <si>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</si>
  <si>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</si>
  <si>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</si>
  <si>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</si>
  <si>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</si>
  <si>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</si>
  <si>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</si>
  <si>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</si>
  <si>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</si>
  <si>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</si>
  <si>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</si>
  <si>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</si>
  <si>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</si>
  <si>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</si>
  <si>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</si>
  <si>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</si>
  <si>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</si>
  <si>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</si>
  <si>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</si>
  <si>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</si>
  <si>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</si>
  <si>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</si>
  <si>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</si>
  <si>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</si>
  <si>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</si>
  <si>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</si>
  <si>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</si>
  <si>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</si>
  <si>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</si>
  <si>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</si>
  <si>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</si>
  <si>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</si>
  <si>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</si>
  <si>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</si>
  <si>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</si>
  <si>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</si>
  <si>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</si>
  <si>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</si>
  <si>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</si>
  <si>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</si>
  <si>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</si>
  <si>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</si>
  <si>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</si>
  <si>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</si>
  <si>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</si>
  <si>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</si>
  <si>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</si>
  <si>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HSFO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</si>
  <si>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</si>
  <si>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</si>
  <si>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</si>
  <si>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</si>
  <si>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</si>
  <si>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</si>
  <si>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</si>
  <si>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</si>
  <si>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</si>
  <si>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</si>
  <si>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</si>
  <si>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</si>
  <si>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</si>
  <si>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</si>
  <si>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</si>
  <si>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</si>
  <si>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</si>
  <si>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</si>
  <si>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</si>
  <si>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</si>
  <si>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</si>
  <si>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</si>
  <si>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</si>
  <si>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</si>
  <si>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</si>
  <si>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</si>
  <si>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</si>
  <si>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</si>
  <si>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</si>
  <si>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</si>
  <si>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</si>
  <si>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</si>
  <si>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</si>
  <si>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</si>
  <si>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</si>
  <si>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</si>
  <si>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</si>
  <si>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</si>
  <si>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</si>
  <si>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</si>
  <si>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</si>
  <si>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</si>
  <si>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1,00 *</t>
  </si>
  <si>
    <t>* PKN ORLEN Management Board recommendation. The ultimate decision belongs to shareholders during AGM.</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</si>
</sst>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6" formatCode="#,##0\ &quot;zł&quot;;[Red]\-#,##0\ &quot;zł&quot;"/>
    <numFmt numFmtId="44" formatCode="_-* #,##0.00\ &quot;zł&quot;_-;\-* #,##0.00\ &quot;zł&quot;_-;_-* &quot;-&quot;??\ &quot;zł&quot;_-;_-@_-"/>
    <numFmt numFmtId="43" formatCode="_-* #,##0.00\ _z_ł_-;\-* #,##0.00\ _z_ł_-;_-* &quot;-&quot;??\ _z_ł_-;_-@_-"/>
    <numFmt numFmtId="164" formatCode="#,##0.0"/>
    <numFmt numFmtId="165" formatCode="#.00;\(#.00\)"/>
    <numFmt numFmtId="166" formatCode="0.0%"/>
    <numFmt numFmtId="167" formatCode="0.0"/>
    <numFmt numFmtId="168" formatCode="0.0000"/>
    <numFmt numFmtId="169" formatCode="#,##0.000"/>
    <numFmt numFmtId="170" formatCode="###,###,###"/>
    <numFmt numFmtId="171" formatCode="###,###,##0.0"/>
    <numFmt numFmtId="172" formatCode="###,###,##0.00"/>
    <numFmt numFmtId="173" formatCode="_-&quot;?&quot;* #,##0.00_-;\-&quot;?&quot;* #,##0.00_-;_-&quot;?&quot;* &quot;-&quot;??_-;_-@_-"/>
    <numFmt numFmtId="174" formatCode="_-* #,##0.00_-;\-* #,##0.00_-;_-* &quot;-&quot;??_-;_-@_-"/>
    <numFmt numFmtId="175" formatCode="_-* #,##0_-;\-* #,##0_-;_-* &quot;-&quot;_-;_-@_-"/>
    <numFmt numFmtId="176" formatCode="_-&quot;?&quot;* #,##0_-;\-&quot;?&quot;* #,##0_-;_-&quot;?&quot;* &quot;-&quot;_-;_-@_-"/>
    <numFmt numFmtId="177" formatCode="00"/>
    <numFmt numFmtId="178" formatCode="#,##0.00\ &quot;Pts&quot;;[Red]\-#,##0.00\ &quot;Pts&quot;"/>
    <numFmt numFmtId="179" formatCode="_-* #,##0\ _K_č_._-;\-* #,##0\ _K_č_._-;_-* &quot;-&quot;\ _K_č_._-;_-@_-"/>
    <numFmt numFmtId="180" formatCode="#,##0&quot;zł&quot;;[Red]\-#,##0&quot;zł&quot;"/>
    <numFmt numFmtId="181" formatCode="#,##0;[Red]\-#,##0"/>
    <numFmt numFmtId="182" formatCode="_ * #,##0.00_ ;_ * \-#,##0.00_ ;_ * &quot;-&quot;??_ ;_ @_ "/>
    <numFmt numFmtId="183" formatCode="#,##0."/>
    <numFmt numFmtId="184" formatCode="#,##0.00&quot;zł&quot;;\-#,##0.00&quot;zł&quot;"/>
    <numFmt numFmtId="185" formatCode="_(&quot;$&quot;* #,##0.00_);_(&quot;$&quot;* \(#,##0.00\);_(&quot;$&quot;* &quot;-&quot;??_);_(@_)"/>
    <numFmt numFmtId="186" formatCode="\$#,##0\ ;\(\$#,##0\)"/>
    <numFmt numFmtId="187" formatCode="dd\ mmmyy"/>
    <numFmt numFmtId="188" formatCode="m/d/yy\ h:mm"/>
    <numFmt numFmtId="189" formatCode="_-* #,##0.00\ _D_M_-;\-* #,##0.00\ _D_M_-;_-* &quot;-&quot;??\ _D_M_-;_-@_-"/>
    <numFmt numFmtId="190" formatCode="_-* #,##0.00\ [$€-1]_-;\-* #,##0.00\ [$€-1]_-;_-* &quot;-&quot;??\ [$€-1]_-"/>
    <numFmt numFmtId="191" formatCode="#,##0.0000_);[Red]\(#,##0.0000\)"/>
    <numFmt numFmtId="192" formatCode="#,##0_);\(#,##0\)"/>
    <numFmt numFmtId="193" formatCode="#,##0.0%_);\(#,##0.0%\)"/>
    <numFmt numFmtId="194" formatCode="#,##0.0_);\(#,##0.0\)"/>
    <numFmt numFmtId="195" formatCode="0.00%;\(0.00%\)"/>
    <numFmt numFmtId="196" formatCode="_-* #,##0_z_ł_-;\-* #,##0_z_ł_-;_-* &quot;-&quot;_z_ł_-;_-@_-"/>
    <numFmt numFmtId="197" formatCode="_-* #,##0.00\ &quot;Sk&quot;_-;\-* #,##0.00\ &quot;Sk&quot;_-;_-* &quot;-&quot;??\ &quot;Sk&quot;_-;_-@_-"/>
    <numFmt numFmtId="198" formatCode="#,##0\ &quot;F&quot;;[Red]\-#,##0\ &quot;F&quot;"/>
    <numFmt numFmtId="199" formatCode="#,##0.0_)\x;\(#,##0.0\)\x"/>
    <numFmt numFmtId="200" formatCode="_-* #,##0&quot;zł&quot;_-;\-* #,##0&quot;zł&quot;_-;_-* &quot;-&quot;&quot;zł&quot;_-;_-@_-"/>
    <numFmt numFmtId="201" formatCode="General_)"/>
    <numFmt numFmtId="202" formatCode="0_)"/>
    <numFmt numFmtId="203" formatCode="0.0_)"/>
    <numFmt numFmtId="204" formatCode="0.00_)"/>
    <numFmt numFmtId="205" formatCode="0.000_)"/>
    <numFmt numFmtId="206" formatCode="0.0000_)"/>
    <numFmt numFmtId="207" formatCode="0.00000_)"/>
    <numFmt numFmtId="208" formatCode="[Blue]0%_);[Red]\(0%\)"/>
    <numFmt numFmtId="209" formatCode="mmm\ dd\,\ yyyy"/>
    <numFmt numFmtId="210" formatCode="mmm\-yyyy"/>
    <numFmt numFmtId="211" formatCode="yyyy"/>
    <numFmt numFmtId="212" formatCode="&quot;$&quot;#,##0.00_);[Red]\(&quot;$&quot;#,##0.00\)"/>
    <numFmt numFmtId="213" formatCode="\$#,##0.00_);\$\(#,##0.00\)"/>
    <numFmt numFmtId="214" formatCode="_-* #,##0\ &quot;DM&quot;_-;\-* #,##0\ &quot;DM&quot;_-;_-* &quot;-&quot;\ &quot;DM&quot;_-;_-@_-"/>
    <numFmt numFmtId="215" formatCode="_-* #,##0.00\ &quot;DM&quot;_-;\-* #,##0.00\ &quot;DM&quot;_-;_-* &quot;-&quot;??\ &quot;DM&quot;_-;_-@_-"/>
    <numFmt numFmtId="216" formatCode="\P\L\N\ #,##0.00_);\P\L\N\ \(#,##0.00\)"/>
  </numFmts>
  <fonts count="156">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u/>
      <sz val="8"/>
      <color indexed="12"/>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9" fillId="0" borderId="0">
      <alignment vertical="center"/>
    </xf>
    <xf numFmtId="0" fontId="29" fillId="0" borderId="0">
      <alignment vertical="center"/>
    </xf>
    <xf numFmtId="4" fontId="30" fillId="0" borderId="0" applyFont="0" applyFill="0" applyBorder="0" applyAlignment="0" applyProtection="0"/>
    <xf numFmtId="169" fontId="30" fillId="0" borderId="0" applyFont="0" applyFill="0" applyBorder="0" applyAlignment="0" applyProtection="0"/>
    <xf numFmtId="170" fontId="31"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1" fontId="31" fillId="0" borderId="0" applyFont="0" applyFill="0" applyBorder="0" applyAlignment="0" applyProtection="0"/>
    <xf numFmtId="172" fontId="31" fillId="0" borderId="0" applyFont="0" applyFill="0" applyBorder="0" applyAlignment="0" applyProtection="0"/>
    <xf numFmtId="0" fontId="28" fillId="0" borderId="0"/>
    <xf numFmtId="173"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32"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2" fillId="0" borderId="0"/>
    <xf numFmtId="0" fontId="2"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3" fillId="0" borderId="0"/>
    <xf numFmtId="0" fontId="2"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9" fillId="0" borderId="0">
      <alignment vertical="center"/>
    </xf>
    <xf numFmtId="0" fontId="29" fillId="0" borderId="0">
      <alignment vertical="center"/>
    </xf>
    <xf numFmtId="0" fontId="1" fillId="0" borderId="0"/>
    <xf numFmtId="0" fontId="29" fillId="0" borderId="0">
      <alignment vertical="center"/>
    </xf>
    <xf numFmtId="0" fontId="29" fillId="0" borderId="0">
      <alignment vertical="center"/>
    </xf>
    <xf numFmtId="166" fontId="31" fillId="0" borderId="0" applyFont="0" applyFill="0" applyBorder="0" applyAlignment="0" applyProtection="0"/>
    <xf numFmtId="10" fontId="31" fillId="0" borderId="0" applyFont="0" applyFill="0" applyBorder="0" applyAlignment="0" applyProtection="0"/>
    <xf numFmtId="168" fontId="30" fillId="0" borderId="0" applyFont="0" applyFill="0" applyBorder="0" applyAlignment="0" applyProtection="0"/>
    <xf numFmtId="177" fontId="31" fillId="0" borderId="0" applyFont="0" applyFill="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7"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1" borderId="0" applyNumberFormat="0" applyBorder="0" applyAlignment="0" applyProtection="0"/>
    <xf numFmtId="0" fontId="36" fillId="7" borderId="0" applyNumberFormat="0" applyBorder="0" applyAlignment="0" applyProtection="0"/>
    <xf numFmtId="0" fontId="35" fillId="12" borderId="0" applyNumberFormat="0" applyBorder="0" applyAlignment="0" applyProtection="0"/>
    <xf numFmtId="0" fontId="36" fillId="6" borderId="0" applyNumberFormat="0" applyBorder="0" applyAlignment="0" applyProtection="0"/>
    <xf numFmtId="0" fontId="35" fillId="3" borderId="0" applyNumberFormat="0" applyBorder="0" applyAlignment="0" applyProtection="0"/>
    <xf numFmtId="0" fontId="36"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3"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4"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5"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2" borderId="0" applyNumberFormat="0" applyBorder="0" applyAlignment="0" applyProtection="0"/>
    <xf numFmtId="0" fontId="35" fillId="7" borderId="0" applyNumberFormat="0" applyBorder="0" applyAlignment="0" applyProtection="0"/>
    <xf numFmtId="0" fontId="36" fillId="18"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9" borderId="0" applyNumberFormat="0" applyBorder="0" applyAlignment="0" applyProtection="0"/>
    <xf numFmtId="0" fontId="40" fillId="9"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6" borderId="0" applyNumberFormat="0" applyBorder="0" applyAlignment="0" applyProtection="0"/>
    <xf numFmtId="0" fontId="40" fillId="16"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7" borderId="0" applyNumberFormat="0" applyBorder="0" applyAlignment="0" applyProtection="0"/>
    <xf numFmtId="0" fontId="40" fillId="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1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9"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20"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21"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22" borderId="0" applyNumberFormat="0" applyBorder="0" applyAlignment="0" applyProtection="0"/>
    <xf numFmtId="0" fontId="40"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7" borderId="0" applyNumberFormat="0" applyBorder="0" applyAlignment="0" applyProtection="0"/>
    <xf numFmtId="0" fontId="40" fillId="21"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2"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37"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20" borderId="0" applyNumberFormat="0" applyBorder="0" applyAlignment="0" applyProtection="0"/>
    <xf numFmtId="0" fontId="40" fillId="38"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6" borderId="0" applyNumberFormat="0" applyBorder="0" applyAlignment="0" applyProtection="0"/>
    <xf numFmtId="0" fontId="40" fillId="21"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6" fillId="40" borderId="0" applyNumberFormat="0" applyBorder="0" applyAlignment="0" applyProtection="0"/>
    <xf numFmtId="0" fontId="36" fillId="31" borderId="0" applyNumberFormat="0" applyBorder="0" applyAlignment="0" applyProtection="0"/>
    <xf numFmtId="0" fontId="40" fillId="41"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78" fontId="1" fillId="42" borderId="1">
      <alignment horizontal="center" vertical="center"/>
    </xf>
    <xf numFmtId="178" fontId="1" fillId="42" borderId="1">
      <alignment horizontal="center" vertical="center"/>
    </xf>
    <xf numFmtId="0" fontId="41" fillId="43" borderId="0" applyNumberFormat="0" applyBorder="0" applyAlignment="0" applyProtection="0"/>
    <xf numFmtId="0" fontId="41" fillId="43" borderId="0" applyNumberFormat="0" applyBorder="0" applyAlignment="0" applyProtection="0"/>
    <xf numFmtId="0" fontId="41" fillId="28"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3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7"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23" borderId="0" applyNumberFormat="0" applyBorder="0" applyAlignment="0" applyProtection="0"/>
    <xf numFmtId="0" fontId="42" fillId="44" borderId="0"/>
    <xf numFmtId="0" fontId="43" fillId="31" borderId="0" applyNumberFormat="0" applyBorder="0" applyAlignment="0" applyProtection="0"/>
    <xf numFmtId="0" fontId="44" fillId="3" borderId="0" applyNumberFormat="0" applyBorder="0" applyAlignment="0" applyProtection="0"/>
    <xf numFmtId="0" fontId="45" fillId="45" borderId="0">
      <alignment vertical="center"/>
    </xf>
    <xf numFmtId="3" fontId="46" fillId="0" borderId="0"/>
    <xf numFmtId="0" fontId="47" fillId="46" borderId="0"/>
    <xf numFmtId="0" fontId="48" fillId="47" borderId="2"/>
    <xf numFmtId="0" fontId="47" fillId="46" borderId="0"/>
    <xf numFmtId="0" fontId="49" fillId="48" borderId="3" applyNumberFormat="0" applyAlignment="0" applyProtection="0"/>
    <xf numFmtId="0" fontId="50" fillId="11" borderId="3" applyNumberFormat="0" applyAlignment="0" applyProtection="0"/>
    <xf numFmtId="179" fontId="51" fillId="0" borderId="0" applyFont="0" applyFill="0" applyBorder="0" applyAlignment="0" applyProtection="0"/>
    <xf numFmtId="0" fontId="52" fillId="0" borderId="4" applyNumberFormat="0" applyFill="0" applyAlignment="0" applyProtection="0"/>
    <xf numFmtId="3" fontId="53" fillId="0" borderId="0" applyProtection="0"/>
    <xf numFmtId="0" fontId="54" fillId="32" borderId="5" applyNumberFormat="0" applyAlignment="0" applyProtection="0"/>
    <xf numFmtId="0" fontId="54" fillId="49" borderId="5" applyNumberFormat="0" applyAlignment="0" applyProtection="0"/>
    <xf numFmtId="0" fontId="55" fillId="3" borderId="0" applyNumberFormat="0" applyBorder="0" applyAlignment="0" applyProtection="0"/>
    <xf numFmtId="180" fontId="53" fillId="0" borderId="0">
      <protection locked="0"/>
    </xf>
    <xf numFmtId="181" fontId="56" fillId="0" borderId="0" applyFont="0" applyFill="0" applyBorder="0" applyAlignment="0" applyProtection="0"/>
    <xf numFmtId="182" fontId="1" fillId="0" borderId="0" applyFont="0" applyFill="0" applyBorder="0" applyAlignment="0" applyProtection="0"/>
    <xf numFmtId="3" fontId="57" fillId="0" borderId="0" applyFont="0" applyFill="0" applyBorder="0" applyAlignment="0" applyProtection="0"/>
    <xf numFmtId="0" fontId="58" fillId="0" borderId="0"/>
    <xf numFmtId="0" fontId="59" fillId="0" borderId="0"/>
    <xf numFmtId="3" fontId="60" fillId="0" borderId="0" applyFont="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183" fontId="61" fillId="0" borderId="0">
      <protection locked="0"/>
    </xf>
    <xf numFmtId="184" fontId="53" fillId="0" borderId="0">
      <protection locked="0"/>
    </xf>
    <xf numFmtId="6" fontId="56" fillId="0" borderId="0" applyFont="0" applyFill="0" applyBorder="0" applyAlignment="0" applyProtection="0"/>
    <xf numFmtId="185" fontId="1" fillId="0" borderId="0" applyFont="0" applyFill="0" applyBorder="0" applyAlignment="0" applyProtection="0"/>
    <xf numFmtId="186" fontId="57"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0" fontId="62" fillId="18" borderId="3" applyNumberFormat="0" applyAlignment="0" applyProtection="0"/>
    <xf numFmtId="0" fontId="62" fillId="18" borderId="3" applyNumberFormat="0" applyAlignment="0" applyProtection="0"/>
    <xf numFmtId="0" fontId="62" fillId="7" borderId="3" applyNumberFormat="0" applyAlignment="0" applyProtection="0"/>
    <xf numFmtId="0" fontId="63" fillId="11" borderId="6" applyNumberFormat="0" applyAlignment="0" applyProtection="0"/>
    <xf numFmtId="0" fontId="63" fillId="11" borderId="6" applyNumberFormat="0" applyAlignment="0" applyProtection="0"/>
    <xf numFmtId="0" fontId="63" fillId="16" borderId="6" applyNumberFormat="0" applyAlignment="0" applyProtection="0"/>
    <xf numFmtId="49" fontId="64" fillId="0" borderId="7">
      <alignment horizontal="right" wrapText="1"/>
    </xf>
    <xf numFmtId="0" fontId="57"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7" fontId="42" fillId="0" borderId="0" applyFont="0" applyFill="0" applyBorder="0" applyAlignment="0" applyProtection="0"/>
    <xf numFmtId="188" fontId="1" fillId="0" borderId="0" applyFont="0" applyFill="0" applyBorder="0" applyAlignment="0" applyProtection="0">
      <alignment wrapText="1"/>
    </xf>
    <xf numFmtId="188" fontId="1" fillId="0" borderId="0" applyFont="0" applyFill="0" applyBorder="0" applyAlignment="0" applyProtection="0">
      <alignment wrapText="1"/>
    </xf>
    <xf numFmtId="189" fontId="1" fillId="0" borderId="0" applyFont="0" applyFill="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190" fontId="2"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2" fontId="57"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0" fontId="69" fillId="0" borderId="0"/>
    <xf numFmtId="191" fontId="70" fillId="53" borderId="0" applyFont="0" applyFill="0" applyBorder="0" applyAlignment="0" applyProtection="0">
      <protection locked="0"/>
    </xf>
    <xf numFmtId="0" fontId="71" fillId="54" borderId="0" applyNumberFormat="0" applyBorder="0" applyAlignment="0" applyProtection="0"/>
    <xf numFmtId="0" fontId="71" fillId="4" borderId="0" applyNumberFormat="0" applyBorder="0" applyAlignment="0" applyProtection="0"/>
    <xf numFmtId="38" fontId="72" fillId="44" borderId="0" applyNumberFormat="0" applyBorder="0" applyAlignment="0" applyProtection="0"/>
    <xf numFmtId="192" fontId="73" fillId="0" borderId="0" applyFill="0" applyBorder="0" applyProtection="0">
      <alignment horizontal="right"/>
    </xf>
    <xf numFmtId="37" fontId="73" fillId="0" borderId="0" applyFill="0" applyBorder="0" applyProtection="0">
      <alignment horizontal="right"/>
    </xf>
    <xf numFmtId="193" fontId="73" fillId="0" borderId="0" applyFill="0" applyBorder="0" applyAlignment="0" applyProtection="0"/>
    <xf numFmtId="37" fontId="74" fillId="0" borderId="0" applyFill="0" applyBorder="0" applyProtection="0">
      <alignment horizontal="right"/>
    </xf>
    <xf numFmtId="194" fontId="75" fillId="0" borderId="0"/>
    <xf numFmtId="195" fontId="76" fillId="55" borderId="2" applyNumberFormat="0" applyFont="0" applyAlignment="0"/>
    <xf numFmtId="194" fontId="77" fillId="0" borderId="0"/>
    <xf numFmtId="0" fontId="78" fillId="0" borderId="0" applyNumberFormat="0" applyFill="0" applyBorder="0" applyAlignment="0" applyProtection="0"/>
    <xf numFmtId="0" fontId="79" fillId="44" borderId="8" applyFont="0" applyBorder="0" applyAlignment="0">
      <alignment horizontal="centerContinuous"/>
    </xf>
    <xf numFmtId="0" fontId="80" fillId="0" borderId="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10"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0" borderId="0">
      <protection locked="0"/>
    </xf>
    <xf numFmtId="196" fontId="53" fillId="0" borderId="0">
      <protection locked="0"/>
    </xf>
    <xf numFmtId="0" fontId="85" fillId="0" borderId="0">
      <protection locked="0"/>
    </xf>
    <xf numFmtId="196" fontId="53" fillId="0" borderId="0">
      <protection locked="0"/>
    </xf>
    <xf numFmtId="0" fontId="73"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6" fillId="41" borderId="3" applyNumberFormat="0" applyAlignment="0" applyProtection="0"/>
    <xf numFmtId="10" fontId="72" fillId="55" borderId="2" applyNumberFormat="0" applyBorder="0" applyAlignment="0" applyProtection="0"/>
    <xf numFmtId="0" fontId="87" fillId="18" borderId="3" applyNumberFormat="0" applyAlignment="0" applyProtection="0"/>
    <xf numFmtId="0" fontId="87" fillId="7" borderId="3" applyNumberFormat="0" applyAlignment="0" applyProtection="0"/>
    <xf numFmtId="0" fontId="48" fillId="56" borderId="2"/>
    <xf numFmtId="0" fontId="88" fillId="0" borderId="15" applyNumberFormat="0" applyFill="0" applyAlignment="0" applyProtection="0"/>
    <xf numFmtId="0" fontId="88" fillId="0" borderId="15" applyNumberFormat="0" applyFill="0" applyAlignment="0" applyProtection="0"/>
    <xf numFmtId="0" fontId="89" fillId="0" borderId="14" applyNumberFormat="0" applyFill="0" applyAlignment="0" applyProtection="0"/>
    <xf numFmtId="0" fontId="90" fillId="49" borderId="5" applyNumberFormat="0" applyAlignment="0" applyProtection="0"/>
    <xf numFmtId="0" fontId="90" fillId="49" borderId="5" applyNumberFormat="0" applyAlignment="0" applyProtection="0"/>
    <xf numFmtId="0" fontId="91" fillId="49" borderId="5" applyNumberFormat="0" applyAlignment="0" applyProtection="0"/>
    <xf numFmtId="0" fontId="92" fillId="44" borderId="0"/>
    <xf numFmtId="0" fontId="93" fillId="0" borderId="16" applyNumberFormat="0" applyFill="0" applyAlignment="0" applyProtection="0"/>
    <xf numFmtId="0" fontId="94" fillId="0" borderId="14" applyNumberFormat="0" applyFill="0" applyAlignment="0" applyProtection="0"/>
    <xf numFmtId="0" fontId="95" fillId="57" borderId="17">
      <protection locked="0"/>
    </xf>
    <xf numFmtId="0" fontId="1" fillId="0" borderId="0"/>
    <xf numFmtId="0" fontId="96" fillId="0" borderId="0"/>
    <xf numFmtId="0" fontId="96" fillId="0" borderId="0"/>
    <xf numFmtId="0" fontId="96" fillId="0" borderId="0"/>
    <xf numFmtId="0" fontId="96" fillId="0" borderId="0"/>
    <xf numFmtId="197" fontId="2"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198" fontId="56" fillId="0" borderId="0" applyFont="0" applyFill="0" applyBorder="0" applyAlignment="0" applyProtection="0"/>
    <xf numFmtId="198" fontId="56" fillId="0" borderId="0" applyFont="0" applyFill="0" applyBorder="0" applyAlignment="0" applyProtection="0"/>
    <xf numFmtId="199" fontId="96" fillId="0" borderId="0" applyFont="0" applyFill="0" applyBorder="0" applyAlignment="0" applyProtection="0"/>
    <xf numFmtId="0" fontId="97" fillId="0" borderId="18" applyNumberFormat="0" applyFill="0" applyAlignment="0" applyProtection="0"/>
    <xf numFmtId="0" fontId="98" fillId="0" borderId="10"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42" borderId="2" applyNumberFormat="0">
      <alignment horizontal="left" vertical="center" wrapText="1"/>
      <protection locked="0"/>
    </xf>
    <xf numFmtId="0" fontId="101" fillId="0" borderId="20" applyNumberFormat="0" applyFill="0" applyAlignment="0" applyProtection="0"/>
    <xf numFmtId="0" fontId="101" fillId="0" borderId="20" applyNumberFormat="0" applyFill="0" applyAlignment="0" applyProtection="0"/>
    <xf numFmtId="0" fontId="102" fillId="0" borderId="18" applyNumberFormat="0" applyFill="0" applyAlignment="0" applyProtection="0"/>
    <xf numFmtId="0" fontId="103" fillId="0" borderId="21" applyNumberFormat="0" applyFill="0" applyAlignment="0" applyProtection="0"/>
    <xf numFmtId="0" fontId="103" fillId="0" borderId="21" applyNumberFormat="0" applyFill="0" applyAlignment="0" applyProtection="0"/>
    <xf numFmtId="0" fontId="104" fillId="0" borderId="10"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6" fillId="0" borderId="1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58" borderId="0" applyNumberFormat="0"/>
    <xf numFmtId="0" fontId="108" fillId="0" borderId="0" applyNumberFormat="0" applyFill="0" applyBorder="0" applyAlignment="0" applyProtection="0"/>
    <xf numFmtId="0" fontId="109" fillId="41" borderId="0" applyNumberFormat="0" applyBorder="0" applyAlignment="0" applyProtection="0"/>
    <xf numFmtId="0" fontId="109"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92" fillId="44" borderId="0"/>
    <xf numFmtId="37" fontId="113" fillId="0" borderId="0"/>
    <xf numFmtId="37" fontId="114"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 fillId="0" borderId="0"/>
    <xf numFmtId="0" fontId="1" fillId="0" borderId="0"/>
    <xf numFmtId="0" fontId="149" fillId="0" borderId="0"/>
    <xf numFmtId="0" fontId="1" fillId="0" borderId="0"/>
    <xf numFmtId="0" fontId="1" fillId="0" borderId="0"/>
    <xf numFmtId="0" fontId="1" fillId="0" borderId="0"/>
    <xf numFmtId="0" fontId="149" fillId="0" borderId="0"/>
    <xf numFmtId="0" fontId="149" fillId="0" borderId="0"/>
    <xf numFmtId="0" fontId="34" fillId="0" borderId="0"/>
    <xf numFmtId="0" fontId="1" fillId="0" borderId="0"/>
    <xf numFmtId="0" fontId="1" fillId="0" borderId="0"/>
    <xf numFmtId="0" fontId="1" fillId="0" borderId="0"/>
    <xf numFmtId="0" fontId="1" fillId="0" borderId="0"/>
    <xf numFmtId="0" fontId="2" fillId="0" borderId="0"/>
    <xf numFmtId="0" fontId="1" fillId="0" borderId="0"/>
    <xf numFmtId="0" fontId="14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6"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3" fillId="0" borderId="0"/>
    <xf numFmtId="3" fontId="13" fillId="0" borderId="0"/>
    <xf numFmtId="0" fontId="115" fillId="11" borderId="3" applyNumberFormat="0" applyAlignment="0" applyProtection="0"/>
    <xf numFmtId="0" fontId="115" fillId="11" borderId="3" applyNumberFormat="0" applyAlignment="0" applyProtection="0"/>
    <xf numFmtId="0" fontId="116" fillId="16" borderId="3" applyNumberFormat="0" applyAlignment="0" applyProtection="0"/>
    <xf numFmtId="0" fontId="117" fillId="48" borderId="6" applyNumberFormat="0" applyAlignment="0" applyProtection="0"/>
    <xf numFmtId="0" fontId="117" fillId="11" borderId="6" applyNumberFormat="0" applyAlignment="0" applyProtection="0"/>
    <xf numFmtId="200" fontId="53" fillId="0" borderId="0">
      <protection locked="0"/>
    </xf>
    <xf numFmtId="10" fontId="1" fillId="0" borderId="0" applyFont="0" applyFill="0" applyBorder="0" applyAlignment="0" applyProtection="0"/>
    <xf numFmtId="10" fontId="1" fillId="0" borderId="0" applyFont="0" applyFill="0" applyBorder="0" applyAlignment="0" applyProtection="0"/>
    <xf numFmtId="200" fontId="53" fillId="0" borderId="0">
      <protection locked="0"/>
    </xf>
    <xf numFmtId="201" fontId="118" fillId="0" borderId="0" applyFill="0" applyBorder="0" applyProtection="0"/>
    <xf numFmtId="201" fontId="119" fillId="0" borderId="0" applyFill="0" applyBorder="0" applyProtection="0"/>
    <xf numFmtId="201" fontId="118" fillId="0" borderId="0" applyBorder="0" applyProtection="0"/>
    <xf numFmtId="202" fontId="118" fillId="0" borderId="0" applyFill="0" applyBorder="0" applyProtection="0"/>
    <xf numFmtId="203" fontId="118" fillId="0" borderId="0" applyBorder="0" applyProtection="0"/>
    <xf numFmtId="204" fontId="118" fillId="0" borderId="0" applyFill="0" applyBorder="0" applyProtection="0"/>
    <xf numFmtId="205" fontId="118" fillId="0" borderId="0"/>
    <xf numFmtId="206" fontId="118" fillId="0" borderId="0" applyFill="0" applyBorder="0" applyProtection="0"/>
    <xf numFmtId="207" fontId="118" fillId="0" borderId="0" applyFill="0"/>
    <xf numFmtId="0" fontId="120" fillId="10" borderId="23" applyNumberFormat="0" applyFont="0" applyAlignment="0" applyProtection="0"/>
    <xf numFmtId="208" fontId="9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1" fillId="0" borderId="14" applyNumberFormat="0" applyFill="0" applyAlignment="0" applyProtection="0"/>
    <xf numFmtId="0" fontId="70" fillId="0" borderId="0" applyAlignment="0">
      <alignment horizontal="right"/>
    </xf>
    <xf numFmtId="0" fontId="122" fillId="44" borderId="0"/>
    <xf numFmtId="0" fontId="122" fillId="46" borderId="0"/>
    <xf numFmtId="0" fontId="47" fillId="59" borderId="0"/>
    <xf numFmtId="0" fontId="122" fillId="46" borderId="0"/>
    <xf numFmtId="4" fontId="123" fillId="18" borderId="24" applyNumberFormat="0" applyProtection="0">
      <alignment vertical="center"/>
    </xf>
    <xf numFmtId="4" fontId="124" fillId="18" borderId="24" applyNumberFormat="0" applyProtection="0">
      <alignment vertical="center"/>
    </xf>
    <xf numFmtId="4" fontId="124" fillId="60" borderId="24" applyNumberFormat="0" applyProtection="0">
      <alignment vertical="center"/>
    </xf>
    <xf numFmtId="4" fontId="123" fillId="18" borderId="24" applyNumberFormat="0" applyProtection="0">
      <alignment horizontal="left" vertical="center" indent="1"/>
    </xf>
    <xf numFmtId="4" fontId="123" fillId="60" borderId="24" applyNumberFormat="0" applyProtection="0">
      <alignment horizontal="left" vertical="center" indent="1"/>
    </xf>
    <xf numFmtId="0" fontId="123" fillId="18" borderId="24" applyNumberFormat="0" applyProtection="0">
      <alignment horizontal="left" vertical="top" indent="1"/>
    </xf>
    <xf numFmtId="0" fontId="123" fillId="60" borderId="24" applyNumberFormat="0" applyProtection="0">
      <alignment horizontal="left" vertical="top" indent="1"/>
    </xf>
    <xf numFmtId="4" fontId="123" fillId="8" borderId="0" applyNumberFormat="0" applyProtection="0">
      <alignment horizontal="left" vertical="center" indent="1"/>
    </xf>
    <xf numFmtId="4" fontId="123"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3" fillId="8" borderId="0" applyNumberFormat="0" applyProtection="0">
      <alignment horizontal="left" vertical="center" indent="1"/>
    </xf>
    <xf numFmtId="4" fontId="35" fillId="3" borderId="24" applyNumberFormat="0" applyProtection="0">
      <alignment horizontal="right" vertical="center"/>
    </xf>
    <xf numFmtId="4" fontId="35" fillId="9" borderId="24" applyNumberFormat="0" applyProtection="0">
      <alignment horizontal="right" vertical="center"/>
    </xf>
    <xf numFmtId="4" fontId="35" fillId="33" borderId="24" applyNumberFormat="0" applyProtection="0">
      <alignment horizontal="right" vertical="center"/>
    </xf>
    <xf numFmtId="4" fontId="35" fillId="14" borderId="24" applyNumberFormat="0" applyProtection="0">
      <alignment horizontal="right" vertical="center"/>
    </xf>
    <xf numFmtId="4" fontId="35" fillId="22" borderId="24" applyNumberFormat="0" applyProtection="0">
      <alignment horizontal="right" vertical="center"/>
    </xf>
    <xf numFmtId="4" fontId="35" fillId="23" borderId="24" applyNumberFormat="0" applyProtection="0">
      <alignment horizontal="right" vertical="center"/>
    </xf>
    <xf numFmtId="4" fontId="35" fillId="17" borderId="24" applyNumberFormat="0" applyProtection="0">
      <alignment horizontal="right" vertical="center"/>
    </xf>
    <xf numFmtId="4" fontId="35" fillId="63" borderId="24" applyNumberFormat="0" applyProtection="0">
      <alignment horizontal="right" vertical="center"/>
    </xf>
    <xf numFmtId="4" fontId="35" fillId="13" borderId="24" applyNumberFormat="0" applyProtection="0">
      <alignment horizontal="right" vertical="center"/>
    </xf>
    <xf numFmtId="4" fontId="123" fillId="64" borderId="25" applyNumberFormat="0" applyProtection="0">
      <alignment horizontal="left" vertical="center" indent="1"/>
    </xf>
    <xf numFmtId="4" fontId="123" fillId="65" borderId="6" applyNumberFormat="0" applyProtection="0">
      <alignment horizontal="left" vertical="center" indent="1"/>
    </xf>
    <xf numFmtId="4" fontId="123" fillId="64" borderId="25" applyNumberFormat="0" applyProtection="0">
      <alignment horizontal="left" vertical="center" indent="1"/>
    </xf>
    <xf numFmtId="4" fontId="35" fillId="66" borderId="0" applyNumberFormat="0" applyProtection="0">
      <alignment horizontal="left" vertical="center" indent="1"/>
    </xf>
    <xf numFmtId="4" fontId="35" fillId="67" borderId="26" applyNumberFormat="0" applyProtection="0">
      <alignment horizontal="left" vertical="center" indent="1"/>
    </xf>
    <xf numFmtId="4" fontId="35" fillId="66" borderId="0" applyNumberFormat="0" applyProtection="0">
      <alignment horizontal="left" vertical="center" indent="1"/>
    </xf>
    <xf numFmtId="4" fontId="9" fillId="15"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35" fillId="8" borderId="24" applyNumberFormat="0" applyProtection="0">
      <alignment horizontal="right" vertical="center"/>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5" fillId="66" borderId="0" applyNumberFormat="0" applyProtection="0">
      <alignment horizontal="left" vertical="center" indent="1"/>
    </xf>
    <xf numFmtId="4" fontId="35" fillId="66" borderId="0" applyNumberFormat="0" applyProtection="0">
      <alignment horizontal="left" vertical="center" indent="1"/>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5" fillId="61" borderId="0" applyNumberFormat="0" applyProtection="0">
      <alignment horizontal="left" vertical="center" indent="1"/>
    </xf>
    <xf numFmtId="4" fontId="35" fillId="61"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6" fillId="15" borderId="27" applyBorder="0"/>
    <xf numFmtId="4" fontId="35" fillId="10" borderId="24" applyNumberFormat="0" applyProtection="0">
      <alignment vertical="center"/>
    </xf>
    <xf numFmtId="4" fontId="35" fillId="55" borderId="24" applyNumberFormat="0" applyProtection="0">
      <alignment vertical="center"/>
    </xf>
    <xf numFmtId="4" fontId="126" fillId="10" borderId="24" applyNumberFormat="0" applyProtection="0">
      <alignment vertical="center"/>
    </xf>
    <xf numFmtId="4" fontId="126" fillId="55" borderId="24" applyNumberFormat="0" applyProtection="0">
      <alignment vertical="center"/>
    </xf>
    <xf numFmtId="4" fontId="35" fillId="10" borderId="24" applyNumberFormat="0" applyProtection="0">
      <alignment horizontal="left" vertical="center" indent="1"/>
    </xf>
    <xf numFmtId="4" fontId="35" fillId="55" borderId="24" applyNumberFormat="0" applyProtection="0">
      <alignment horizontal="left" vertical="center" indent="1"/>
    </xf>
    <xf numFmtId="0" fontId="35" fillId="10" borderId="24" applyNumberFormat="0" applyProtection="0">
      <alignment horizontal="left" vertical="top" indent="1"/>
    </xf>
    <xf numFmtId="0" fontId="35" fillId="55" borderId="24" applyNumberFormat="0" applyProtection="0">
      <alignment horizontal="left" vertical="top" indent="1"/>
    </xf>
    <xf numFmtId="4" fontId="35" fillId="66" borderId="24" applyNumberFormat="0" applyProtection="0">
      <alignment horizontal="right" vertical="center"/>
    </xf>
    <xf numFmtId="4" fontId="35" fillId="67" borderId="6" applyNumberFormat="0" applyProtection="0">
      <alignment horizontal="right" vertical="center"/>
    </xf>
    <xf numFmtId="4" fontId="35" fillId="66" borderId="24" applyNumberFormat="0" applyProtection="0">
      <alignment horizontal="right" vertical="center"/>
    </xf>
    <xf numFmtId="4" fontId="126" fillId="66" borderId="24" applyNumberFormat="0" applyProtection="0">
      <alignment horizontal="right" vertical="center"/>
    </xf>
    <xf numFmtId="4" fontId="35"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5" fillId="8" borderId="24" applyNumberFormat="0" applyProtection="0">
      <alignment horizontal="left" vertical="center" indent="1"/>
    </xf>
    <xf numFmtId="0" fontId="35" fillId="8" borderId="24" applyNumberFormat="0" applyProtection="0">
      <alignment horizontal="left" vertical="top" indent="1"/>
    </xf>
    <xf numFmtId="0" fontId="35"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5" fillId="8" borderId="24" applyNumberFormat="0" applyProtection="0">
      <alignment horizontal="left" vertical="top" indent="1"/>
    </xf>
    <xf numFmtId="4" fontId="127" fillId="71" borderId="0" applyNumberFormat="0" applyProtection="0">
      <alignment horizontal="left" vertical="center" indent="1"/>
    </xf>
    <xf numFmtId="4" fontId="128" fillId="71" borderId="0" applyNumberFormat="0" applyProtection="0">
      <alignment horizontal="left" vertical="center" indent="1"/>
    </xf>
    <xf numFmtId="0" fontId="129" fillId="0" borderId="0"/>
    <xf numFmtId="4" fontId="128" fillId="71" borderId="0" applyNumberFormat="0" applyProtection="0">
      <alignment horizontal="left" vertical="center" indent="1"/>
    </xf>
    <xf numFmtId="4" fontId="128" fillId="71" borderId="0" applyNumberFormat="0" applyProtection="0">
      <alignment horizontal="left" vertical="center" indent="1"/>
    </xf>
    <xf numFmtId="4" fontId="128" fillId="71" borderId="0" applyNumberFormat="0" applyProtection="0">
      <alignment horizontal="left" vertical="center" indent="1"/>
    </xf>
    <xf numFmtId="0" fontId="72" fillId="72" borderId="2"/>
    <xf numFmtId="4" fontId="130" fillId="66" borderId="24" applyNumberFormat="0" applyProtection="0">
      <alignment horizontal="right" vertical="center"/>
    </xf>
    <xf numFmtId="0" fontId="131" fillId="0" borderId="0" applyNumberFormat="0" applyFill="0" applyBorder="0" applyAlignment="0" applyProtection="0"/>
    <xf numFmtId="0" fontId="132" fillId="4" borderId="0" applyNumberFormat="0" applyBorder="0" applyAlignment="0" applyProtection="0"/>
    <xf numFmtId="0" fontId="69" fillId="0" borderId="0"/>
    <xf numFmtId="0" fontId="42" fillId="46" borderId="0"/>
    <xf numFmtId="0" fontId="48" fillId="44" borderId="2"/>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33"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9" fontId="1" fillId="0" borderId="0" applyFill="0" applyBorder="0" applyAlignment="0" applyProtection="0">
      <alignment wrapText="1"/>
    </xf>
    <xf numFmtId="209" fontId="1" fillId="0" borderId="0" applyFill="0" applyBorder="0" applyAlignment="0" applyProtection="0">
      <alignment wrapText="1"/>
    </xf>
    <xf numFmtId="210" fontId="1" fillId="0" borderId="0" applyFill="0" applyBorder="0" applyAlignment="0" applyProtection="0">
      <alignment wrapText="1"/>
    </xf>
    <xf numFmtId="210" fontId="1" fillId="0" borderId="0" applyFill="0" applyBorder="0" applyAlignment="0" applyProtection="0">
      <alignment wrapText="1"/>
    </xf>
    <xf numFmtId="211" fontId="1" fillId="0" borderId="0" applyFill="0" applyBorder="0" applyAlignment="0" applyProtection="0">
      <alignment wrapText="1"/>
    </xf>
    <xf numFmtId="211"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2" fontId="1" fillId="0" borderId="0" applyFill="0" applyBorder="0" applyAlignment="0" applyProtection="0">
      <alignment wrapText="1"/>
    </xf>
    <xf numFmtId="212" fontId="1" fillId="0" borderId="0" applyFill="0" applyBorder="0" applyAlignment="0" applyProtection="0">
      <alignment wrapText="1"/>
    </xf>
    <xf numFmtId="0" fontId="133"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4" fillId="0" borderId="30" applyNumberFormat="0" applyFill="0" applyAlignment="0" applyProtection="0"/>
    <xf numFmtId="0" fontId="134" fillId="0" borderId="30" applyNumberFormat="0" applyFill="0" applyAlignment="0" applyProtection="0"/>
    <xf numFmtId="0" fontId="134" fillId="0" borderId="4" applyNumberFormat="0" applyFill="0" applyAlignment="0" applyProtection="0"/>
    <xf numFmtId="3" fontId="135" fillId="55" borderId="2" applyNumberFormat="0">
      <alignment horizontal="left"/>
    </xf>
    <xf numFmtId="0" fontId="136" fillId="0" borderId="0" applyNumberFormat="0" applyFill="0" applyBorder="0" applyAlignment="0" applyProtection="0"/>
    <xf numFmtId="0" fontId="13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2" fillId="46" borderId="0"/>
    <xf numFmtId="0" fontId="137" fillId="0" borderId="0" applyNumberFormat="0" applyFill="0" applyBorder="0" applyAlignment="0" applyProtection="0"/>
    <xf numFmtId="0" fontId="131" fillId="0" borderId="0" applyNumberFormat="0" applyFill="0" applyBorder="0" applyAlignment="0" applyProtection="0"/>
    <xf numFmtId="0" fontId="138" fillId="69" borderId="0" applyBorder="0"/>
    <xf numFmtId="0" fontId="66" fillId="0" borderId="31" applyNumberForma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6" fillId="0" borderId="31"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08" fillId="0" borderId="0" applyNumberFormat="0" applyFill="0" applyBorder="0" applyAlignment="0" applyProtection="0"/>
    <xf numFmtId="213" fontId="96" fillId="0" borderId="0" applyFont="0" applyFill="0" applyBorder="0" applyAlignment="0" applyProtection="0"/>
    <xf numFmtId="37" fontId="72" fillId="60" borderId="0" applyNumberFormat="0" applyBorder="0" applyAlignment="0" applyProtection="0"/>
    <xf numFmtId="37" fontId="13" fillId="0" borderId="0"/>
    <xf numFmtId="37" fontId="13" fillId="0" borderId="0"/>
    <xf numFmtId="37" fontId="13" fillId="60" borderId="0" applyNumberFormat="0" applyBorder="0" applyAlignment="0" applyProtection="0"/>
    <xf numFmtId="3" fontId="140"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1" fillId="7" borderId="3" applyNumberFormat="0" applyAlignment="0" applyProtection="0"/>
    <xf numFmtId="0" fontId="142" fillId="16" borderId="3" applyNumberFormat="0" applyAlignment="0" applyProtection="0"/>
    <xf numFmtId="0" fontId="143" fillId="16" borderId="6" applyNumberFormat="0" applyAlignment="0" applyProtection="0"/>
    <xf numFmtId="0" fontId="144" fillId="0" borderId="0" applyNumberFormat="0" applyFill="0" applyBorder="0" applyAlignment="0" applyProtection="0"/>
    <xf numFmtId="214"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44" fontId="1" fillId="0" borderId="0" applyFont="0" applyFill="0" applyBorder="0" applyAlignment="0" applyProtection="0"/>
    <xf numFmtId="215" fontId="1" fillId="0" borderId="0" applyFont="0" applyFill="0" applyBorder="0" applyAlignment="0" applyProtection="0"/>
    <xf numFmtId="0" fontId="145" fillId="0" borderId="0" applyNumberFormat="0" applyFill="0" applyBorder="0" applyAlignment="0" applyProtection="0"/>
    <xf numFmtId="211" fontId="146" fillId="0" borderId="0">
      <alignment horizontal="right" vertical="center"/>
      <protection locked="0"/>
    </xf>
    <xf numFmtId="216" fontId="96" fillId="0" borderId="0" applyFont="0" applyFill="0" applyBorder="0" applyAlignment="0" applyProtection="0"/>
    <xf numFmtId="0" fontId="147" fillId="5" borderId="0" applyNumberFormat="0" applyBorder="0" applyAlignment="0" applyProtection="0"/>
    <xf numFmtId="0" fontId="147" fillId="5" borderId="0" applyNumberFormat="0" applyBorder="0" applyAlignment="0" applyProtection="0"/>
    <xf numFmtId="0" fontId="147" fillId="3" borderId="0" applyNumberFormat="0" applyBorder="0" applyAlignment="0" applyProtection="0"/>
    <xf numFmtId="0" fontId="38" fillId="28" borderId="0" applyNumberFormat="0" applyBorder="0" applyAlignment="0" applyProtection="0"/>
    <xf numFmtId="0" fontId="38" fillId="33"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3" borderId="0" applyNumberFormat="0" applyBorder="0" applyAlignment="0" applyProtection="0"/>
    <xf numFmtId="0" fontId="96" fillId="0" borderId="0"/>
  </cellStyleXfs>
  <cellXfs count="162">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9"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9" borderId="46" xfId="1835" applyFont="1" applyFill="1" applyBorder="1" applyAlignment="1">
      <alignment horizontal="lef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4" fontId="0" fillId="79" borderId="0" xfId="0" applyNumberFormat="1" applyFill="1" applyAlignment="1">
      <alignment horizontal="righ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4"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3" fillId="75" borderId="0" xfId="1835" applyFont="1" applyFill="1" applyBorder="1"/>
    <xf numFmtId="0" fontId="0" fillId="80" borderId="0" xfId="0" applyFill="1"/>
    <xf numFmtId="0" fontId="12" fillId="0" borderId="47" xfId="0" applyFont="1" applyBorder="1" applyAlignment="1">
      <alignment vertical="center" wrapText="1"/>
    </xf>
    <xf numFmtId="0" fontId="15"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7" fillId="75" borderId="0" xfId="0" applyFont="1" applyFill="1"/>
    <xf numFmtId="0" fontId="1" fillId="75" borderId="0" xfId="0" applyFont="1" applyFill="1" applyBorder="1"/>
    <xf numFmtId="0" fontId="15"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7" fontId="2" fillId="75" borderId="0" xfId="1836" applyNumberFormat="1" applyFill="1" applyBorder="1" applyAlignment="1">
      <alignment horizontal="center"/>
    </xf>
    <xf numFmtId="0" fontId="18"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7" fontId="1" fillId="75" borderId="35" xfId="0" applyNumberFormat="1" applyFont="1" applyFill="1" applyBorder="1" applyAlignment="1">
      <alignment horizontal="right" indent="1"/>
    </xf>
    <xf numFmtId="167" fontId="1" fillId="75" borderId="36" xfId="0" applyNumberFormat="1" applyFont="1" applyFill="1" applyBorder="1" applyAlignment="1">
      <alignment horizontal="right" indent="1"/>
    </xf>
    <xf numFmtId="167"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7" fontId="1" fillId="44" borderId="2" xfId="0" applyNumberFormat="1" applyFont="1" applyFill="1" applyBorder="1" applyAlignment="1">
      <alignment horizontal="right" indent="1"/>
    </xf>
    <xf numFmtId="167" fontId="1" fillId="44" borderId="34" xfId="0" applyNumberFormat="1" applyFont="1" applyFill="1" applyBorder="1" applyAlignment="1">
      <alignment horizontal="right" indent="1"/>
    </xf>
    <xf numFmtId="167" fontId="1" fillId="44" borderId="38" xfId="0" applyNumberFormat="1" applyFont="1" applyFill="1" applyBorder="1" applyAlignment="1">
      <alignment horizontal="right" indent="1"/>
    </xf>
    <xf numFmtId="0" fontId="14" fillId="76" borderId="39" xfId="0" applyFont="1" applyFill="1" applyBorder="1" applyAlignment="1">
      <alignment horizontal="left" indent="1"/>
    </xf>
    <xf numFmtId="167" fontId="5" fillId="75" borderId="40" xfId="1837" applyNumberFormat="1" applyFont="1" applyFill="1" applyBorder="1" applyAlignment="1">
      <alignment horizontal="right" indent="1"/>
    </xf>
    <xf numFmtId="167" fontId="5" fillId="75" borderId="41" xfId="1837" applyNumberFormat="1" applyFont="1" applyFill="1" applyBorder="1" applyAlignment="1">
      <alignment horizontal="right" indent="1"/>
    </xf>
    <xf numFmtId="167" fontId="5" fillId="75" borderId="42" xfId="1837" applyNumberFormat="1" applyFont="1" applyFill="1" applyBorder="1" applyAlignment="1">
      <alignment horizontal="right" indent="1"/>
    </xf>
    <xf numFmtId="0" fontId="13" fillId="75" borderId="0" xfId="0" applyFont="1" applyFill="1" applyAlignment="1">
      <alignment horizontal="left"/>
    </xf>
    <xf numFmtId="0" fontId="19" fillId="75" borderId="0" xfId="0" applyFont="1" applyFill="1" applyAlignment="1">
      <alignment horizontal="left"/>
    </xf>
    <xf numFmtId="0" fontId="19"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68" fontId="1" fillId="75" borderId="0" xfId="0" applyNumberFormat="1" applyFont="1" applyFill="1" applyBorder="1"/>
    <xf numFmtId="167" fontId="1" fillId="75" borderId="0" xfId="0" applyNumberFormat="1" applyFont="1" applyFill="1" applyBorder="1"/>
    <xf numFmtId="0" fontId="23" fillId="0" borderId="0" xfId="0" applyFont="1"/>
    <xf numFmtId="0" fontId="5" fillId="75" borderId="0" xfId="1835" applyFont="1" applyFill="1" applyBorder="1" applyAlignment="1">
      <alignment horizontal="left" vertical="top" wrapText="1"/>
    </xf>
    <xf numFmtId="0" fontId="24" fillId="79" borderId="0" xfId="1751" applyFont="1" applyFill="1" applyAlignment="1" applyProtection="1"/>
    <xf numFmtId="0" fontId="1" fillId="75" borderId="0" xfId="1835" applyFont="1" applyFill="1" applyBorder="1" applyAlignment="1">
      <alignment horizontal="left" vertical="top"/>
    </xf>
    <xf numFmtId="0" fontId="150" fillId="81" borderId="44" xfId="0" applyFont="1" applyFill="1" applyBorder="1" applyAlignment="1">
      <alignment horizontal="center" vertical="center" wrapText="1"/>
    </xf>
    <xf numFmtId="0" fontId="25" fillId="78" borderId="33" xfId="0" applyFont="1" applyFill="1" applyBorder="1" applyAlignment="1" applyProtection="1">
      <alignment horizontal="left" vertical="center" wrapText="1"/>
      <protection locked="0"/>
    </xf>
    <xf numFmtId="0" fontId="25" fillId="82" borderId="33" xfId="0" applyNumberFormat="1" applyFont="1" applyFill="1" applyBorder="1" applyAlignment="1" applyProtection="1">
      <alignment horizontal="right" vertical="center" wrapText="1"/>
      <protection locked="0"/>
    </xf>
    <xf numFmtId="0" fontId="26" fillId="75" borderId="0" xfId="0" applyFont="1" applyFill="1" applyBorder="1" applyAlignment="1" applyProtection="1">
      <alignment horizontal="left" vertical="center" wrapText="1"/>
      <protection locked="0"/>
    </xf>
    <xf numFmtId="0" fontId="151" fillId="79" borderId="0" xfId="0" applyFont="1" applyFill="1" applyAlignment="1">
      <alignment vertical="center"/>
    </xf>
    <xf numFmtId="0" fontId="0" fillId="83" borderId="0" xfId="0" applyFill="1"/>
    <xf numFmtId="0" fontId="151" fillId="83" borderId="0" xfId="0" applyFont="1" applyFill="1" applyAlignment="1">
      <alignment vertical="center"/>
    </xf>
    <xf numFmtId="0" fontId="10" fillId="79" borderId="0" xfId="0" applyFont="1" applyFill="1" applyBorder="1" applyAlignment="1">
      <alignment horizontal="justify" vertical="center"/>
    </xf>
    <xf numFmtId="0" fontId="10" fillId="79" borderId="0" xfId="0" applyFont="1" applyFill="1" applyAlignment="1">
      <alignment vertical="center"/>
    </xf>
    <xf numFmtId="0" fontId="10" fillId="79" borderId="0" xfId="0" applyFont="1" applyFill="1" applyAlignment="1">
      <alignment horizontal="right" vertical="center"/>
    </xf>
    <xf numFmtId="3" fontId="10" fillId="79" borderId="0" xfId="0" applyNumberFormat="1" applyFont="1" applyFill="1" applyAlignment="1">
      <alignment horizontal="right" vertical="center"/>
    </xf>
    <xf numFmtId="10" fontId="10" fillId="79" borderId="0" xfId="0" applyNumberFormat="1" applyFont="1" applyFill="1" applyAlignment="1">
      <alignment horizontal="right" vertical="center" wrapText="1"/>
    </xf>
    <xf numFmtId="0" fontId="0" fillId="0" borderId="0" xfId="0" applyBorder="1"/>
    <xf numFmtId="3" fontId="12" fillId="79" borderId="47" xfId="0" applyNumberFormat="1" applyFont="1" applyFill="1" applyBorder="1" applyAlignment="1">
      <alignment horizontal="right" vertical="center"/>
    </xf>
    <xf numFmtId="10" fontId="12" fillId="79" borderId="47" xfId="0" applyNumberFormat="1" applyFont="1" applyFill="1" applyBorder="1" applyAlignment="1">
      <alignment horizontal="right" vertical="center" wrapText="1"/>
    </xf>
    <xf numFmtId="0" fontId="152" fillId="79" borderId="0" xfId="0" applyFont="1" applyFill="1" applyAlignment="1">
      <alignment horizontal="justify" vertical="center"/>
    </xf>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0" fillId="79" borderId="0" xfId="0" applyFont="1" applyFill="1" applyBorder="1" applyAlignment="1">
      <alignment horizontal="justify" vertical="center" wrapText="1"/>
    </xf>
    <xf numFmtId="0" fontId="10" fillId="79" borderId="0" xfId="0" applyFont="1" applyFill="1" applyBorder="1" applyAlignment="1">
      <alignment horizontal="center" vertical="center" wrapText="1"/>
    </xf>
    <xf numFmtId="3" fontId="152" fillId="79" borderId="0" xfId="0" applyNumberFormat="1" applyFont="1" applyFill="1" applyBorder="1" applyAlignment="1">
      <alignment horizontal="right" vertical="center" wrapText="1"/>
    </xf>
    <xf numFmtId="0" fontId="11" fillId="79" borderId="0" xfId="0" applyFont="1" applyFill="1" applyBorder="1" applyAlignment="1">
      <alignment vertical="center" wrapText="1"/>
    </xf>
    <xf numFmtId="0" fontId="152" fillId="79" borderId="0" xfId="0" applyFont="1" applyFill="1" applyBorder="1" applyAlignment="1">
      <alignment horizontal="right" vertical="center" wrapText="1"/>
    </xf>
    <xf numFmtId="3" fontId="10" fillId="79" borderId="0" xfId="0" applyNumberFormat="1" applyFont="1" applyFill="1" applyBorder="1" applyAlignment="1">
      <alignment horizontal="right" vertical="center" wrapText="1"/>
    </xf>
    <xf numFmtId="0" fontId="10" fillId="79" borderId="0" xfId="0" applyFont="1" applyFill="1" applyBorder="1" applyAlignment="1">
      <alignment vertical="center" wrapText="1"/>
    </xf>
    <xf numFmtId="0" fontId="153" fillId="79" borderId="0" xfId="0" applyFont="1" applyFill="1" applyAlignment="1">
      <alignment horizontal="justify" vertical="center"/>
    </xf>
    <xf numFmtId="0" fontId="13" fillId="79" borderId="0" xfId="0" applyFont="1" applyFill="1"/>
    <xf numFmtId="166"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6"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54" fillId="79" borderId="0" xfId="0" applyNumberFormat="1"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6" fillId="79" borderId="0" xfId="1864" applyNumberFormat="1" applyFont="1" applyFill="1" applyBorder="1" applyAlignment="1">
      <alignment horizontal="right" vertical="center" wrapText="1"/>
    </xf>
    <xf numFmtId="0" fontId="0" fillId="79" borderId="0" xfId="0" applyFill="1" applyAlignment="1">
      <alignment vertical="center"/>
    </xf>
    <xf numFmtId="0" fontId="5" fillId="79" borderId="0" xfId="0" applyFont="1" applyFill="1" applyBorder="1" applyAlignment="1">
      <alignment horizontal="justify" vertical="center" wrapText="1"/>
    </xf>
    <xf numFmtId="3" fontId="155"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7" fillId="75" borderId="0" xfId="1835" applyFont="1" applyFill="1" applyBorder="1"/>
    <xf numFmtId="0" fontId="1" fillId="84" borderId="0" xfId="0" applyFont="1" applyFill="1" applyBorder="1"/>
    <xf numFmtId="168" fontId="1" fillId="84" borderId="0" xfId="0" applyNumberFormat="1" applyFont="1" applyFill="1" applyBorder="1"/>
    <xf numFmtId="167" fontId="1" fillId="84" borderId="0" xfId="0" applyNumberFormat="1" applyFont="1" applyFill="1" applyBorder="1"/>
    <xf numFmtId="2" fontId="1" fillId="84" borderId="0" xfId="0" applyNumberFormat="1" applyFont="1" applyFill="1" applyBorder="1"/>
    <xf numFmtId="164" fontId="0" fillId="79" borderId="0" xfId="0" applyNumberFormat="1" applyFill="1" applyAlignment="1">
      <alignment vertical="center"/>
    </xf>
    <xf numFmtId="165" fontId="0" fillId="79" borderId="0" xfId="0" applyNumberFormat="1" applyFill="1" applyAlignment="1">
      <alignment vertical="center"/>
    </xf>
    <xf numFmtId="0" fontId="13"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7" fontId="1" fillId="79" borderId="2" xfId="0" applyNumberFormat="1" applyFont="1" applyFill="1" applyBorder="1" applyAlignment="1">
      <alignment horizontal="right" indent="1"/>
    </xf>
    <xf numFmtId="167" fontId="1" fillId="79" borderId="34" xfId="0" applyNumberFormat="1" applyFont="1" applyFill="1" applyBorder="1" applyAlignment="1">
      <alignment horizontal="right" indent="1"/>
    </xf>
    <xf numFmtId="167"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7" fontId="1" fillId="85" borderId="2" xfId="0" applyNumberFormat="1" applyFont="1" applyFill="1" applyBorder="1" applyAlignment="1">
      <alignment horizontal="right" indent="1"/>
    </xf>
    <xf numFmtId="167" fontId="1" fillId="85" borderId="34" xfId="0" applyNumberFormat="1" applyFont="1" applyFill="1" applyBorder="1" applyAlignment="1">
      <alignment horizontal="right" indent="1"/>
    </xf>
    <xf numFmtId="167"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7" fontId="1" fillId="85" borderId="35" xfId="0" applyNumberFormat="1" applyFont="1" applyFill="1" applyBorder="1" applyAlignment="1">
      <alignment horizontal="right" indent="1"/>
    </xf>
    <xf numFmtId="167" fontId="1" fillId="85" borderId="36" xfId="0" applyNumberFormat="1" applyFont="1" applyFill="1" applyBorder="1" applyAlignment="1">
      <alignment horizontal="right" indent="1"/>
    </xf>
    <xf numFmtId="167" fontId="1" fillId="85" borderId="37" xfId="0" applyNumberFormat="1" applyFont="1" applyFill="1" applyBorder="1" applyAlignment="1">
      <alignment horizontal="right" indent="1"/>
    </xf>
    <xf numFmtId="0" fontId="13" fillId="75" borderId="0" xfId="0" applyFont="1" applyFill="1" applyAlignment="1">
      <alignment wrapText="1"/>
    </xf>
    <xf numFmtId="4" fontId="0" fillId="0" borderId="0" xfId="0" applyNumberFormat="1"/>
    <xf numFmtId="0" fontId="1" fillId="79" borderId="0" xfId="1835" applyFont="1" applyFill="1" applyBorder="1"/>
    <xf numFmtId="164" fontId="0" fillId="79" borderId="0" xfId="0" applyNumberFormat="1" applyFill="1"/>
    <xf numFmtId="164" fontId="0" fillId="79" borderId="0" xfId="0" applyNumberFormat="1" applyFill="1" applyAlignment="1">
      <alignment horizontal="right"/>
    </xf>
    <xf numFmtId="3" fontId="0" fillId="0" borderId="0" xfId="0" applyNumberFormat="1" applyFill="1"/>
    <xf numFmtId="0" fontId="27" fillId="79" borderId="0" xfId="0" applyFont="1" applyFill="1" applyBorder="1" applyAlignment="1">
      <alignment horizontal="justify" vertical="center"/>
    </xf>
    <xf numFmtId="0" fontId="0" fillId="75" borderId="0" xfId="1835" applyFont="1" applyFill="1" applyBorder="1" applyAlignment="1">
      <alignment horizontal="left" vertical="top"/>
    </xf>
    <xf numFmtId="0" fontId="16" fillId="79" borderId="0" xfId="1751" applyFont="1" applyFill="1" applyAlignment="1" applyProtection="1">
      <alignment horizontal="left" wrapText="1"/>
    </xf>
    <xf numFmtId="0" fontId="13"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3"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dPt>
          <c:dPt>
            <c:idx val="1"/>
            <c:bubble3D val="0"/>
          </c:dPt>
          <c:dLbls>
            <c:txPr>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dPt>
          <c:dPt>
            <c:idx val="1"/>
            <c:bubble3D val="0"/>
            <c:spPr>
              <a:solidFill>
                <a:schemeClr val="bg1">
                  <a:lumMod val="85000"/>
                </a:schemeClr>
              </a:solidFill>
            </c:spPr>
          </c:dPt>
          <c:dPt>
            <c:idx val="2"/>
            <c:bubble3D val="0"/>
            <c:spPr>
              <a:solidFill>
                <a:schemeClr val="bg1">
                  <a:lumMod val="75000"/>
                </a:schemeClr>
              </a:solidFill>
            </c:spPr>
          </c:dPt>
          <c:dPt>
            <c:idx val="3"/>
            <c:bubble3D val="0"/>
            <c:spPr>
              <a:solidFill>
                <a:schemeClr val="bg1">
                  <a:lumMod val="65000"/>
                </a:schemeClr>
              </a:solidFill>
            </c:spPr>
          </c:dPt>
          <c:dPt>
            <c:idx val="4"/>
            <c:bubble3D val="0"/>
            <c:spPr>
              <a:solidFill>
                <a:schemeClr val="bg1">
                  <a:lumMod val="50000"/>
                </a:schemeClr>
              </a:solidFill>
            </c:spPr>
          </c:dPt>
          <c:dLbls>
            <c:txPr>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0.46600000000000003</c:v>
                </c:pt>
                <c:pt idx="1">
                  <c:v>0.14599999999999999</c:v>
                </c:pt>
                <c:pt idx="2">
                  <c:v>0.13400000000000001</c:v>
                </c:pt>
                <c:pt idx="3">
                  <c:v>0.108</c:v>
                </c:pt>
                <c:pt idx="4">
                  <c:v>0.14600000000000002</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37025285844184"/>
          <c:y val="0.11957248132444984"/>
          <c:w val="0.37642876949963566"/>
          <c:h val="0.72100747022006861"/>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dPt>
          <c:dPt>
            <c:idx val="1"/>
            <c:bubble3D val="0"/>
            <c:spPr>
              <a:solidFill>
                <a:schemeClr val="bg1">
                  <a:lumMod val="75000"/>
                </a:schemeClr>
              </a:solidFill>
            </c:spPr>
          </c:dPt>
          <c:dPt>
            <c:idx val="2"/>
            <c:bubble3D val="0"/>
            <c:spPr>
              <a:solidFill>
                <a:schemeClr val="bg1">
                  <a:lumMod val="50000"/>
                </a:schemeClr>
              </a:solidFill>
            </c:spPr>
          </c:dPt>
          <c:dPt>
            <c:idx val="3"/>
            <c:bubble3D val="0"/>
            <c:spPr>
              <a:solidFill>
                <a:schemeClr val="tx1">
                  <a:lumMod val="75000"/>
                  <a:lumOff val="25000"/>
                </a:schemeClr>
              </a:solidFill>
            </c:spPr>
          </c:dPt>
          <c:dLbls>
            <c:dLbl>
              <c:idx val="3"/>
              <c:layout>
                <c:manualLayout>
                  <c:x val="1.0973936899862825E-2"/>
                  <c:y val="0"/>
                </c:manualLayout>
              </c:layout>
              <c:dLblPos val="bestFit"/>
              <c:showLegendKey val="0"/>
              <c:showVal val="1"/>
              <c:showCatName val="0"/>
              <c:showSerName val="0"/>
              <c:showPercent val="0"/>
              <c:showBubbleSize val="0"/>
            </c:dLbl>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dLbls>
          <c:cat>
            <c:strRef>
              <c:f>'Sales vol structure'!$C$10:$C$13</c:f>
              <c:strCache>
                <c:ptCount val="4"/>
                <c:pt idx="0">
                  <c:v>Poland</c:v>
                </c:pt>
                <c:pt idx="1">
                  <c:v>Germany</c:v>
                </c:pt>
                <c:pt idx="2">
                  <c:v>Czech Republic</c:v>
                </c:pt>
                <c:pt idx="3">
                  <c:v>Lithuania</c:v>
                </c:pt>
              </c:strCache>
            </c:strRef>
          </c:cat>
          <c:val>
            <c:numRef>
              <c:f>'Sales vol structure'!$D$10:$D$13</c:f>
              <c:numCache>
                <c:formatCode>0.0%</c:formatCode>
                <c:ptCount val="4"/>
                <c:pt idx="0">
                  <c:v>0.59899999999999998</c:v>
                </c:pt>
                <c:pt idx="1">
                  <c:v>0.30199999999999999</c:v>
                </c:pt>
                <c:pt idx="2">
                  <c:v>9.0999999999999998E-2</c:v>
                </c:pt>
                <c:pt idx="3">
                  <c:v>8.0000000000000002E-3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0779688440871336"/>
          <c:y val="0.23994305796521198"/>
          <c:w val="0.26344590463845258"/>
          <c:h val="0.47687085724453926"/>
        </c:manualLayout>
      </c:layout>
      <c:overlay val="0"/>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15.1</c:v>
                </c:pt>
                <c:pt idx="2">
                  <c:v>15.5</c:v>
                </c:pt>
                <c:pt idx="3">
                  <c:v>12.1</c:v>
                </c:pt>
              </c:numCache>
            </c:numRef>
          </c:val>
        </c:ser>
        <c:ser>
          <c:idx val="1"/>
          <c:order val="5"/>
          <c:tx>
            <c:v>min</c:v>
          </c:tx>
          <c:spPr>
            <a:solidFill>
              <a:srgbClr val="FFFFFF"/>
            </a:solidFill>
            <a:ln w="12700">
              <a:solidFill>
                <a:srgbClr val="FFFFFF"/>
              </a:solidFill>
              <a:prstDash val="solid"/>
            </a:ln>
          </c:spPr>
          <c:val>
            <c:numRef>
              <c:f>MDM!$C$14:$F$14</c:f>
              <c:numCache>
                <c:formatCode>0.0</c:formatCode>
                <c:ptCount val="4"/>
                <c:pt idx="0">
                  <c:v>10</c:v>
                </c:pt>
                <c:pt idx="1">
                  <c:v>11.1</c:v>
                </c:pt>
                <c:pt idx="2">
                  <c:v>11</c:v>
                </c:pt>
                <c:pt idx="3">
                  <c:v>9.1</c:v>
                </c:pt>
              </c:numCache>
            </c:numRef>
          </c:val>
        </c:ser>
        <c:dLbls>
          <c:showLegendKey val="0"/>
          <c:showVal val="0"/>
          <c:showCatName val="0"/>
          <c:showSerName val="0"/>
          <c:showPercent val="0"/>
          <c:showBubbleSize val="0"/>
        </c:dLbls>
        <c:axId val="210516224"/>
        <c:axId val="210517376"/>
      </c:areaChart>
      <c:lineChart>
        <c:grouping val="standard"/>
        <c:varyColors val="0"/>
        <c:ser>
          <c:idx val="4"/>
          <c:order val="0"/>
          <c:tx>
            <c:strRef>
              <c:f>MDM!$B$25</c:f>
              <c:strCache>
                <c:ptCount val="1"/>
                <c:pt idx="0">
                  <c:v>2017</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12.1</c:v>
                </c:pt>
                <c:pt idx="1">
                  <c:v>13.6</c:v>
                </c:pt>
                <c:pt idx="2">
                  <c:v>13.9</c:v>
                </c:pt>
                <c:pt idx="3">
                  <c:v>11.5</c:v>
                </c:pt>
              </c:numCache>
            </c:numRef>
          </c:val>
          <c:smooth val="0"/>
        </c:ser>
        <c:ser>
          <c:idx val="5"/>
          <c:order val="1"/>
          <c:tx>
            <c:strRef>
              <c:f>MDM!$B$26</c:f>
              <c:strCache>
                <c:ptCount val="1"/>
                <c:pt idx="0">
                  <c:v>2018</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11.4</c:v>
                </c:pt>
                <c:pt idx="1">
                  <c:v>12.4</c:v>
                </c:pt>
                <c:pt idx="2">
                  <c:v>12.8</c:v>
                </c:pt>
                <c:pt idx="3">
                  <c:v>12.1</c:v>
                </c:pt>
              </c:numCache>
            </c:numRef>
          </c:val>
          <c:smooth val="0"/>
        </c:ser>
        <c:ser>
          <c:idx val="6"/>
          <c:order val="3"/>
          <c:tx>
            <c:strRef>
              <c:f>MDM!$B$27</c:f>
              <c:strCache>
                <c:ptCount val="1"/>
                <c:pt idx="0">
                  <c:v>2019</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10</c:v>
                </c:pt>
                <c:pt idx="1">
                  <c:v>11.1</c:v>
                </c:pt>
                <c:pt idx="2">
                  <c:v>12.7</c:v>
                </c:pt>
                <c:pt idx="3">
                  <c:v>9.1</c:v>
                </c:pt>
              </c:numCache>
            </c:numRef>
          </c:val>
          <c:smooth val="0"/>
        </c:ser>
        <c:ser>
          <c:idx val="0"/>
          <c:order val="4"/>
          <c:tx>
            <c:v>5-year average</c:v>
          </c:tx>
          <c:spPr>
            <a:ln w="38100">
              <a:solidFill>
                <a:srgbClr val="FF0000"/>
              </a:solidFill>
              <a:prstDash val="sysDash"/>
            </a:ln>
          </c:spPr>
          <c:marker>
            <c:symbol val="none"/>
          </c:marker>
          <c:val>
            <c:numRef>
              <c:f>MDM!$C$16:$F$16</c:f>
              <c:numCache>
                <c:formatCode>0.0</c:formatCode>
                <c:ptCount val="4"/>
                <c:pt idx="0">
                  <c:v>11.559999999999999</c:v>
                </c:pt>
                <c:pt idx="1">
                  <c:v>12.879999999999999</c:v>
                </c:pt>
                <c:pt idx="2">
                  <c:v>13.180000000000001</c:v>
                </c:pt>
                <c:pt idx="3">
                  <c:v>11.34</c:v>
                </c:pt>
              </c:numCache>
            </c:numRef>
          </c:val>
          <c:smooth val="0"/>
        </c:ser>
        <c:dLbls>
          <c:showLegendKey val="0"/>
          <c:showVal val="0"/>
          <c:showCatName val="0"/>
          <c:showSerName val="0"/>
          <c:showPercent val="0"/>
          <c:showBubbleSize val="0"/>
        </c:dLbls>
        <c:marker val="1"/>
        <c:smooth val="0"/>
        <c:axId val="210516224"/>
        <c:axId val="210517376"/>
      </c:lineChart>
      <c:catAx>
        <c:axId val="21051622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10517376"/>
        <c:crosses val="autoZero"/>
        <c:auto val="1"/>
        <c:lblAlgn val="ctr"/>
        <c:lblOffset val="100"/>
        <c:tickLblSkip val="1"/>
        <c:tickMarkSkip val="1"/>
        <c:noMultiLvlLbl val="0"/>
      </c:catAx>
      <c:valAx>
        <c:axId val="210517376"/>
        <c:scaling>
          <c:orientation val="minMax"/>
          <c:max val="16"/>
          <c:min val="8"/>
        </c:scaling>
        <c:delete val="0"/>
        <c:axPos val="l"/>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10516224"/>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66.8</c:v>
                </c:pt>
                <c:pt idx="1">
                  <c:v>74.400000000000006</c:v>
                </c:pt>
                <c:pt idx="2">
                  <c:v>75.2</c:v>
                </c:pt>
                <c:pt idx="3">
                  <c:v>68.8</c:v>
                </c:pt>
              </c:numCache>
            </c:numRef>
          </c:val>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45.6</c:v>
                </c:pt>
                <c:pt idx="2">
                  <c:v>45.9</c:v>
                </c:pt>
                <c:pt idx="3">
                  <c:v>43.8</c:v>
                </c:pt>
              </c:numCache>
            </c:numRef>
          </c:val>
        </c:ser>
        <c:dLbls>
          <c:showLegendKey val="0"/>
          <c:showVal val="0"/>
          <c:showCatName val="0"/>
          <c:showSerName val="0"/>
          <c:showPercent val="0"/>
          <c:showBubbleSize val="0"/>
        </c:dLbls>
        <c:axId val="225960704"/>
        <c:axId val="225962240"/>
      </c:areaChart>
      <c:lineChart>
        <c:grouping val="standard"/>
        <c:varyColors val="0"/>
        <c:ser>
          <c:idx val="4"/>
          <c:order val="0"/>
          <c:tx>
            <c:strRef>
              <c:f>'Brent price'!$B$25</c:f>
              <c:strCache>
                <c:ptCount val="1"/>
                <c:pt idx="0">
                  <c:v>2017</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53.7</c:v>
                </c:pt>
                <c:pt idx="1">
                  <c:v>49.6</c:v>
                </c:pt>
                <c:pt idx="2">
                  <c:v>52.1</c:v>
                </c:pt>
                <c:pt idx="3">
                  <c:v>61.3</c:v>
                </c:pt>
              </c:numCache>
            </c:numRef>
          </c:val>
          <c:smooth val="0"/>
        </c:ser>
        <c:ser>
          <c:idx val="5"/>
          <c:order val="1"/>
          <c:tx>
            <c:strRef>
              <c:f>'Brent price'!$B$26</c:f>
              <c:strCache>
                <c:ptCount val="1"/>
                <c:pt idx="0">
                  <c:v>2018</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66.8</c:v>
                </c:pt>
                <c:pt idx="1">
                  <c:v>74.400000000000006</c:v>
                </c:pt>
                <c:pt idx="2">
                  <c:v>75.2</c:v>
                </c:pt>
                <c:pt idx="3">
                  <c:v>68.8</c:v>
                </c:pt>
              </c:numCache>
            </c:numRef>
          </c:val>
          <c:smooth val="0"/>
        </c:ser>
        <c:ser>
          <c:idx val="6"/>
          <c:order val="3"/>
          <c:tx>
            <c:strRef>
              <c:f>'Brent price'!$B$27</c:f>
              <c:strCache>
                <c:ptCount val="1"/>
                <c:pt idx="0">
                  <c:v>2019</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63.1</c:v>
                </c:pt>
                <c:pt idx="1">
                  <c:v>68.900000000000006</c:v>
                </c:pt>
                <c:pt idx="2">
                  <c:v>62</c:v>
                </c:pt>
                <c:pt idx="3">
                  <c:v>63.1</c:v>
                </c:pt>
              </c:numCache>
            </c:numRef>
          </c:val>
          <c:smooth val="0"/>
        </c:ser>
        <c:ser>
          <c:idx val="0"/>
          <c:order val="4"/>
          <c:tx>
            <c:v>5-year average</c:v>
          </c:tx>
          <c:spPr>
            <a:ln w="38100">
              <a:solidFill>
                <a:srgbClr val="FF0000"/>
              </a:solidFill>
              <a:prstDash val="sysDash"/>
            </a:ln>
          </c:spPr>
          <c:marker>
            <c:symbol val="none"/>
          </c:marker>
          <c:val>
            <c:numRef>
              <c:f>'Brent price'!$C$16:$F$16</c:f>
              <c:numCache>
                <c:formatCode>0.0</c:formatCode>
                <c:ptCount val="4"/>
                <c:pt idx="0">
                  <c:v>54.280000000000008</c:v>
                </c:pt>
                <c:pt idx="1">
                  <c:v>60.08</c:v>
                </c:pt>
                <c:pt idx="2">
                  <c:v>57.14</c:v>
                </c:pt>
                <c:pt idx="3">
                  <c:v>57.260000000000005</c:v>
                </c:pt>
              </c:numCache>
            </c:numRef>
          </c:val>
          <c:smooth val="0"/>
        </c:ser>
        <c:dLbls>
          <c:showLegendKey val="0"/>
          <c:showVal val="0"/>
          <c:showCatName val="0"/>
          <c:showSerName val="0"/>
          <c:showPercent val="0"/>
          <c:showBubbleSize val="0"/>
        </c:dLbls>
        <c:marker val="1"/>
        <c:smooth val="0"/>
        <c:axId val="225960704"/>
        <c:axId val="225962240"/>
      </c:lineChart>
      <c:catAx>
        <c:axId val="22596070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962240"/>
        <c:crosses val="autoZero"/>
        <c:auto val="1"/>
        <c:lblAlgn val="ctr"/>
        <c:lblOffset val="100"/>
        <c:tickLblSkip val="1"/>
        <c:tickMarkSkip val="1"/>
        <c:noMultiLvlLbl val="0"/>
      </c:catAx>
      <c:valAx>
        <c:axId val="225962240"/>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960704"/>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2.7</c:v>
                </c:pt>
              </c:numCache>
            </c:numRef>
          </c:val>
        </c:ser>
        <c:ser>
          <c:idx val="1"/>
          <c:order val="5"/>
          <c:tx>
            <c:v>min</c:v>
          </c:tx>
          <c:spPr>
            <a:solidFill>
              <a:srgbClr val="FFFFFF"/>
            </a:solidFill>
            <a:ln w="12700">
              <a:solidFill>
                <a:srgbClr val="FFFFFF"/>
              </a:solidFill>
              <a:prstDash val="solid"/>
            </a:ln>
          </c:spPr>
          <c:val>
            <c:numRef>
              <c:f>'BU diff'!$C$14:$F$14</c:f>
              <c:numCache>
                <c:formatCode>0.0</c:formatCode>
                <c:ptCount val="4"/>
                <c:pt idx="0">
                  <c:v>0.2</c:v>
                </c:pt>
                <c:pt idx="1">
                  <c:v>0.5</c:v>
                </c:pt>
                <c:pt idx="2">
                  <c:v>1</c:v>
                </c:pt>
                <c:pt idx="3">
                  <c:v>0.9</c:v>
                </c:pt>
              </c:numCache>
            </c:numRef>
          </c:val>
        </c:ser>
        <c:dLbls>
          <c:showLegendKey val="0"/>
          <c:showVal val="0"/>
          <c:showCatName val="0"/>
          <c:showSerName val="0"/>
          <c:showPercent val="0"/>
          <c:showBubbleSize val="0"/>
        </c:dLbls>
        <c:axId val="210632064"/>
        <c:axId val="210642048"/>
      </c:areaChart>
      <c:lineChart>
        <c:grouping val="standard"/>
        <c:varyColors val="0"/>
        <c:ser>
          <c:idx val="4"/>
          <c:order val="0"/>
          <c:tx>
            <c:strRef>
              <c:f>'BU diff'!$B$25</c:f>
              <c:strCache>
                <c:ptCount val="1"/>
                <c:pt idx="0">
                  <c:v>2017</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2.1</c:v>
                </c:pt>
                <c:pt idx="1">
                  <c:v>1.5</c:v>
                </c:pt>
                <c:pt idx="2">
                  <c:v>1</c:v>
                </c:pt>
                <c:pt idx="3">
                  <c:v>0.9</c:v>
                </c:pt>
              </c:numCache>
            </c:numRef>
          </c:val>
          <c:smooth val="0"/>
        </c:ser>
        <c:ser>
          <c:idx val="5"/>
          <c:order val="1"/>
          <c:tx>
            <c:strRef>
              <c:f>'BU diff'!$B$26</c:f>
              <c:strCache>
                <c:ptCount val="1"/>
                <c:pt idx="0">
                  <c:v>2018</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1.6</c:v>
                </c:pt>
                <c:pt idx="1">
                  <c:v>2.2000000000000002</c:v>
                </c:pt>
                <c:pt idx="2">
                  <c:v>1.3</c:v>
                </c:pt>
                <c:pt idx="3">
                  <c:v>1</c:v>
                </c:pt>
              </c:numCache>
            </c:numRef>
          </c:val>
          <c:smooth val="0"/>
        </c:ser>
        <c:ser>
          <c:idx val="6"/>
          <c:order val="3"/>
          <c:tx>
            <c:strRef>
              <c:f>'BU diff'!$B$27</c:f>
              <c:strCache>
                <c:ptCount val="1"/>
                <c:pt idx="0">
                  <c:v>2019</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0.2</c:v>
                </c:pt>
                <c:pt idx="1">
                  <c:v>0.5</c:v>
                </c:pt>
                <c:pt idx="2">
                  <c:v>1.1000000000000001</c:v>
                </c:pt>
                <c:pt idx="3">
                  <c:v>1.5</c:v>
                </c:pt>
              </c:numCache>
            </c:numRef>
          </c:val>
          <c:smooth val="0"/>
        </c:ser>
        <c:ser>
          <c:idx val="0"/>
          <c:order val="4"/>
          <c:tx>
            <c:v>5-year average</c:v>
          </c:tx>
          <c:spPr>
            <a:ln w="38100">
              <a:solidFill>
                <a:srgbClr val="FF0000"/>
              </a:solidFill>
              <a:prstDash val="sysDash"/>
            </a:ln>
          </c:spPr>
          <c:marker>
            <c:symbol val="none"/>
          </c:marker>
          <c:val>
            <c:numRef>
              <c:f>'BU diff'!$C$16:$F$16</c:f>
              <c:numCache>
                <c:formatCode>0.0</c:formatCode>
                <c:ptCount val="4"/>
                <c:pt idx="0">
                  <c:v>1.6599999999999997</c:v>
                </c:pt>
                <c:pt idx="1">
                  <c:v>1.6600000000000001</c:v>
                </c:pt>
                <c:pt idx="2">
                  <c:v>1.4600000000000002</c:v>
                </c:pt>
                <c:pt idx="3">
                  <c:v>1.6600000000000001</c:v>
                </c:pt>
              </c:numCache>
            </c:numRef>
          </c:val>
          <c:smooth val="0"/>
        </c:ser>
        <c:dLbls>
          <c:showLegendKey val="0"/>
          <c:showVal val="0"/>
          <c:showCatName val="0"/>
          <c:showSerName val="0"/>
          <c:showPercent val="0"/>
          <c:showBubbleSize val="0"/>
        </c:dLbls>
        <c:marker val="1"/>
        <c:smooth val="0"/>
        <c:axId val="210632064"/>
        <c:axId val="210642048"/>
      </c:lineChart>
      <c:catAx>
        <c:axId val="21063206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10642048"/>
        <c:crosses val="autoZero"/>
        <c:auto val="1"/>
        <c:lblAlgn val="ctr"/>
        <c:lblOffset val="100"/>
        <c:tickLblSkip val="1"/>
        <c:tickMarkSkip val="1"/>
        <c:noMultiLvlLbl val="0"/>
      </c:catAx>
      <c:valAx>
        <c:axId val="2106420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10632064"/>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2019</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485775</xdr:colOff>
      <xdr:row>2</xdr:row>
      <xdr:rowOff>114300</xdr:rowOff>
    </xdr:from>
    <xdr:to>
      <xdr:col>7</xdr:col>
      <xdr:colOff>647700</xdr:colOff>
      <xdr:row>19</xdr:row>
      <xdr:rowOff>152400</xdr:rowOff>
    </xdr:to>
    <xdr:graphicFrame macro="">
      <xdr:nvGraphicFramePr>
        <xdr:cNvPr id="11506"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428625</xdr:colOff>
      <xdr:row>2</xdr:row>
      <xdr:rowOff>66675</xdr:rowOff>
    </xdr:from>
    <xdr:to>
      <xdr:col>7</xdr:col>
      <xdr:colOff>590550</xdr:colOff>
      <xdr:row>19</xdr:row>
      <xdr:rowOff>104775</xdr:rowOff>
    </xdr:to>
    <xdr:graphicFrame macro="">
      <xdr:nvGraphicFramePr>
        <xdr:cNvPr id="12531"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14</xdr:col>
      <xdr:colOff>577215</xdr:colOff>
      <xdr:row>20</xdr:row>
      <xdr:rowOff>57149</xdr:rowOff>
    </xdr:to>
    <xdr:sp macro="" textlink="">
      <xdr:nvSpPr>
        <xdr:cNvPr id="5" name="pole tekstowe 4"/>
        <xdr:cNvSpPr txBox="1"/>
      </xdr:nvSpPr>
      <xdr:spPr>
        <a:xfrm>
          <a:off x="0" y="361950"/>
          <a:ext cx="9111615" cy="2971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one of the largest and state-of-the-art fuel and energy concerns in Central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In 2019, total crude oil throughput in PKN ORLEN amounted to</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33,9 million tonnes.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produce, among others gasoline, diesel, heating oil and aviation fuel, and we are a leading producer of petrochemicals.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possess the largest retail network of over 2 800 modern fuel sites, located in Poland, Germany, the Czech Republic,</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Lithuania and</a:t>
          </a:r>
          <a:r>
            <a:rPr lang="pl-PL" sz="1000" baseline="0">
              <a:solidFill>
                <a:sysClr val="windowText" lastClr="000000"/>
              </a:solidFill>
              <a:latin typeface="Arial" panose="020B0604020202020204" pitchFamily="34" charset="0"/>
              <a:cs typeface="Arial" panose="020B0604020202020204" pitchFamily="34" charset="0"/>
            </a:rPr>
            <a:t> Slovakia</a:t>
          </a:r>
          <a:r>
            <a:rPr lang="pl-PL" sz="1000">
              <a:solidFill>
                <a:sysClr val="windowText" lastClr="000000"/>
              </a:solidFill>
              <a:latin typeface="Arial" panose="020B0604020202020204" pitchFamily="34" charset="0"/>
              <a:cs typeface="Arial" panose="020B0604020202020204" pitchFamily="34" charset="0"/>
            </a:rPr>
            <a:t>.</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Most of them, over 2100, are equipped with a non-fuel concept.</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also a major player on </a:t>
          </a:r>
          <a:r>
            <a:rPr lang="pl-PL" sz="1000">
              <a:solidFill>
                <a:sysClr val="windowText" lastClr="000000"/>
              </a:solidFill>
              <a:latin typeface="Arial" panose="020B0604020202020204" pitchFamily="34" charset="0"/>
              <a:ea typeface="+mn-ea"/>
              <a:cs typeface="Arial" panose="020B0604020202020204" pitchFamily="34" charset="0"/>
            </a:rPr>
            <a:t>the energy market in Poland and the largest industrial producer of electricity with a capacity of 1.9 GWe. In 2020 PKN ORLEN became the owner of Energa Group. It is the biggest transation of its kind  on fuel and energy market</a:t>
          </a:r>
          <a:r>
            <a:rPr lang="pl-PL" sz="1000" baseline="0">
              <a:solidFill>
                <a:sysClr val="windowText" lastClr="000000"/>
              </a:solidFill>
              <a:latin typeface="Arial" panose="020B0604020202020204" pitchFamily="34" charset="0"/>
              <a:cs typeface="Arial" panose="020B0604020202020204" pitchFamily="34" charset="0"/>
            </a:rPr>
            <a:t>.</a:t>
          </a:r>
          <a:r>
            <a:rPr lang="pl-PL" sz="1000">
              <a:solidFill>
                <a:sysClr val="windowText" lastClr="000000"/>
              </a:solidFill>
              <a:latin typeface="Arial" panose="020B0604020202020204" pitchFamily="34" charset="0"/>
              <a:cs typeface="Arial" panose="020B0604020202020204" pitchFamily="34" charset="0"/>
            </a:rPr>
            <a:t> In upstream segment, we have assets in Canada and Poland, where the total average</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production is about 18,2 thousand boe/d, and our oil and gas reserves (2P) are estimated at 197,3 million boe.</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a:latin typeface="Arial" panose="020B0604020202020204" pitchFamily="34" charset="0"/>
              <a:cs typeface="Arial" panose="020B0604020202020204" pitchFamily="34" charset="0"/>
            </a:rPr>
            <a:t>Shares in PKN ORLEN were first listed on Warsaw Stock Exchange on November 26, 1999 and are components of:</a:t>
          </a:r>
        </a:p>
        <a:p>
          <a:pPr algn="l">
            <a:lnSpc>
              <a:spcPts val="1100"/>
            </a:lnSpc>
          </a:pPr>
          <a:r>
            <a:rPr lang="pl-PL" sz="1000">
              <a:latin typeface="Arial" panose="020B0604020202020204" pitchFamily="34" charset="0"/>
              <a:cs typeface="Arial" panose="020B0604020202020204" pitchFamily="34" charset="0"/>
            </a:rPr>
            <a:t>WIG, WIG20, WIG30, WIG POLAND, WIG-PALIWA</a:t>
          </a:r>
          <a:r>
            <a:rPr lang="pl-PL" sz="1000" baseline="0">
              <a:latin typeface="Arial" panose="020B0604020202020204" pitchFamily="34" charset="0"/>
              <a:cs typeface="Arial" panose="020B0604020202020204" pitchFamily="34" charset="0"/>
            </a:rPr>
            <a:t> and WIG-ESG.</a:t>
          </a:r>
          <a:endParaRPr lang="pl-PL" sz="1000">
            <a:latin typeface="Arial" panose="020B0604020202020204" pitchFamily="34" charset="0"/>
            <a:cs typeface="Arial" panose="020B0604020202020204" pitchFamily="34" charset="0"/>
          </a:endParaRPr>
        </a:p>
        <a:p>
          <a:pPr algn="l">
            <a:lnSpc>
              <a:spcPts val="1100"/>
            </a:lnSpc>
          </a:pPr>
          <a:endParaRPr lang="pl-PL" sz="1000">
            <a:latin typeface="Arial" panose="020B0604020202020204" pitchFamily="34" charset="0"/>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205740</xdr:colOff>
      <xdr:row>2</xdr:row>
      <xdr:rowOff>87632</xdr:rowOff>
    </xdr:from>
    <xdr:to>
      <xdr:col>7</xdr:col>
      <xdr:colOff>594359</xdr:colOff>
      <xdr:row>16</xdr:row>
      <xdr:rowOff>161067</xdr:rowOff>
    </xdr:to>
    <xdr:sp macro="" textlink="">
      <xdr:nvSpPr>
        <xdr:cNvPr id="2" name="pole tekstowe 1"/>
        <xdr:cNvSpPr txBox="1"/>
      </xdr:nvSpPr>
      <xdr:spPr>
        <a:xfrm>
          <a:off x="2644140" y="449582"/>
          <a:ext cx="2217419"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197,3 million boe of 2P crude oil and natural gas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18,2 thousand boe/d average production in 2019</a:t>
          </a:r>
        </a:p>
      </xdr:txBody>
    </xdr:sp>
    <xdr:clientData/>
  </xdr:twoCellAnchor>
  <xdr:twoCellAnchor editAs="oneCell">
    <xdr:from>
      <xdr:col>0</xdr:col>
      <xdr:colOff>19050</xdr:colOff>
      <xdr:row>2</xdr:row>
      <xdr:rowOff>76200</xdr:rowOff>
    </xdr:from>
    <xdr:to>
      <xdr:col>4</xdr:col>
      <xdr:colOff>152400</xdr:colOff>
      <xdr:row>13</xdr:row>
      <xdr:rowOff>28575</xdr:rowOff>
    </xdr:to>
    <xdr:pic>
      <xdr:nvPicPr>
        <xdr:cNvPr id="1764459" name="Obraz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438150"/>
          <a:ext cx="25717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113777</xdr:colOff>
      <xdr:row>0</xdr:row>
      <xdr:rowOff>110490</xdr:rowOff>
    </xdr:from>
    <xdr:to>
      <xdr:col>11</xdr:col>
      <xdr:colOff>510540</xdr:colOff>
      <xdr:row>2</xdr:row>
      <xdr:rowOff>41910</xdr:rowOff>
    </xdr:to>
    <xdr:sp macro="" textlink="">
      <xdr:nvSpPr>
        <xdr:cNvPr id="4" name="Strzałka w prawo z wcięciem 3"/>
        <xdr:cNvSpPr/>
      </xdr:nvSpPr>
      <xdr:spPr>
        <a:xfrm>
          <a:off x="4990577" y="110490"/>
          <a:ext cx="2225563"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4</xdr:col>
      <xdr:colOff>315037</xdr:colOff>
      <xdr:row>0</xdr:row>
      <xdr:rowOff>118110</xdr:rowOff>
    </xdr:from>
    <xdr:to>
      <xdr:col>7</xdr:col>
      <xdr:colOff>571500</xdr:colOff>
      <xdr:row>2</xdr:row>
      <xdr:rowOff>40066</xdr:rowOff>
    </xdr:to>
    <xdr:sp macro="" textlink="">
      <xdr:nvSpPr>
        <xdr:cNvPr id="5" name="Strzałka w prawo z wcięciem 4"/>
        <xdr:cNvSpPr/>
      </xdr:nvSpPr>
      <xdr:spPr>
        <a:xfrm>
          <a:off x="2753437" y="11811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a:p>
          <a:pPr algn="ctr"/>
          <a:endParaRPr lang="pl-PL" sz="1200" b="1">
            <a:solidFill>
              <a:sysClr val="windowText" lastClr="000000"/>
            </a:solidFill>
          </a:endParaRPr>
        </a:p>
      </xdr:txBody>
    </xdr:sp>
    <xdr:clientData/>
  </xdr:twoCellAnchor>
  <xdr:twoCellAnchor>
    <xdr:from>
      <xdr:col>12</xdr:col>
      <xdr:colOff>81915</xdr:colOff>
      <xdr:row>0</xdr:row>
      <xdr:rowOff>110490</xdr:rowOff>
    </xdr:from>
    <xdr:to>
      <xdr:col>15</xdr:col>
      <xdr:colOff>325755</xdr:colOff>
      <xdr:row>2</xdr:row>
      <xdr:rowOff>41910</xdr:rowOff>
    </xdr:to>
    <xdr:sp macro="" textlink="">
      <xdr:nvSpPr>
        <xdr:cNvPr id="6" name="Strzałka w prawo z wcięciem 5"/>
        <xdr:cNvSpPr/>
      </xdr:nvSpPr>
      <xdr:spPr>
        <a:xfrm>
          <a:off x="7397115" y="110490"/>
          <a:ext cx="2072640"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7620</xdr:colOff>
      <xdr:row>2</xdr:row>
      <xdr:rowOff>87631</xdr:rowOff>
    </xdr:from>
    <xdr:to>
      <xdr:col>12</xdr:col>
      <xdr:colOff>57150</xdr:colOff>
      <xdr:row>20</xdr:row>
      <xdr:rowOff>142875</xdr:rowOff>
    </xdr:to>
    <xdr:sp macro="" textlink="">
      <xdr:nvSpPr>
        <xdr:cNvPr id="7" name="pole tekstowe 6"/>
        <xdr:cNvSpPr txBox="1"/>
      </xdr:nvSpPr>
      <xdr:spPr>
        <a:xfrm>
          <a:off x="4884420" y="449581"/>
          <a:ext cx="2487930" cy="29698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6 refineries located in Poland, the Czech Rep. and Lithuania with total crude oil throughput capacity of 35,2 mt/y</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 assets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state-of-the-art CCGT powerplants in Włocławek and Płock with total capacity of over 1000 MWe</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3,7 thousand kilometres of pipeline network and 39 storage facilities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Main development projects: construction of Polyethylene in the Czech Rep.,</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Metathesis in Płock,</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PPF Splitter in Lithuania, boiler house for the Steam Cracker unit in the Czech Republic, unit for separation of paraffins from reforming feedstock MaxEne in PKN ORLEN</a:t>
          </a:r>
        </a:p>
      </xdr:txBody>
    </xdr:sp>
    <xdr:clientData/>
  </xdr:twoCellAnchor>
  <xdr:twoCellAnchor>
    <xdr:from>
      <xdr:col>12</xdr:col>
      <xdr:colOff>22860</xdr:colOff>
      <xdr:row>2</xdr:row>
      <xdr:rowOff>87632</xdr:rowOff>
    </xdr:from>
    <xdr:to>
      <xdr:col>15</xdr:col>
      <xdr:colOff>184853</xdr:colOff>
      <xdr:row>16</xdr:row>
      <xdr:rowOff>161067</xdr:rowOff>
    </xdr:to>
    <xdr:sp macro="" textlink="">
      <xdr:nvSpPr>
        <xdr:cNvPr id="8" name="pole tekstowe 7"/>
        <xdr:cNvSpPr txBox="1"/>
      </xdr:nvSpPr>
      <xdr:spPr>
        <a:xfrm>
          <a:off x="7338060" y="449582"/>
          <a:ext cx="1990793"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2 836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Retail market share: 34% Poland, 7% Germany, 25% the Czech Rep. and 5% Lithuania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2 145 Stop Cafe locations (including convenience shops) in Poland, the Czech Rep., Germany and Lithuania</a:t>
          </a:r>
        </a:p>
        <a:p>
          <a:pPr marL="180000" indent="-171450">
            <a:lnSpc>
              <a:spcPts val="1100"/>
            </a:lnSpc>
            <a:spcBef>
              <a:spcPts val="200"/>
            </a:spcBef>
            <a:spcAft>
              <a:spcPts val="200"/>
            </a:spcAft>
            <a:buClr>
              <a:srgbClr val="C00000"/>
            </a:buClr>
            <a:buFont typeface="Wingdings" panose="05000000000000000000" pitchFamily="2" charset="2"/>
            <a:buChar char="§"/>
          </a:pPr>
          <a:endParaRPr lang="pl-PL" sz="10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48"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3</xdr:row>
      <xdr:rowOff>66675</xdr:rowOff>
    </xdr:from>
    <xdr:to>
      <xdr:col>2</xdr:col>
      <xdr:colOff>485775</xdr:colOff>
      <xdr:row>9</xdr:row>
      <xdr:rowOff>104775</xdr:rowOff>
    </xdr:to>
    <xdr:graphicFrame macro="">
      <xdr:nvGraphicFramePr>
        <xdr:cNvPr id="6386"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219075</xdr:colOff>
      <xdr:row>6</xdr:row>
      <xdr:rowOff>133350</xdr:rowOff>
    </xdr:from>
    <xdr:to>
      <xdr:col>9</xdr:col>
      <xdr:colOff>171450</xdr:colOff>
      <xdr:row>20</xdr:row>
      <xdr:rowOff>114300</xdr:rowOff>
    </xdr:to>
    <xdr:graphicFrame macro="">
      <xdr:nvGraphicFramePr>
        <xdr:cNvPr id="7537" name="Wykre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1142999</xdr:colOff>
      <xdr:row>3</xdr:row>
      <xdr:rowOff>85444</xdr:rowOff>
    </xdr:from>
    <xdr:to>
      <xdr:col>4</xdr:col>
      <xdr:colOff>571500</xdr:colOff>
      <xdr:row>16</xdr:row>
      <xdr:rowOff>28575</xdr:rowOff>
    </xdr:to>
    <xdr:pic>
      <xdr:nvPicPr>
        <xdr:cNvPr id="4" name="Obraz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20"/>
        <a:stretch/>
      </xdr:blipFill>
      <xdr:spPr bwMode="auto">
        <a:xfrm>
          <a:off x="1142999" y="647419"/>
          <a:ext cx="2743201" cy="2048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3" name="AutoShape 1589"/>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4" name="Group 1593"/>
        <xdr:cNvGrpSpPr>
          <a:grpSpLocks/>
        </xdr:cNvGrpSpPr>
      </xdr:nvGrpSpPr>
      <xdr:grpSpPr bwMode="auto">
        <a:xfrm>
          <a:off x="4724400" y="6162675"/>
          <a:ext cx="476250" cy="0"/>
          <a:chOff x="535" y="958"/>
          <a:chExt cx="50" cy="95"/>
        </a:xfrm>
      </xdr:grpSpPr>
      <xdr:sp macro="" textlink="">
        <xdr:nvSpPr>
          <xdr:cNvPr id="5" name="Freeform 1591"/>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592"/>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7" name="Group 1596"/>
        <xdr:cNvGrpSpPr>
          <a:grpSpLocks/>
        </xdr:cNvGrpSpPr>
      </xdr:nvGrpSpPr>
      <xdr:grpSpPr bwMode="auto">
        <a:xfrm>
          <a:off x="5762625" y="6162675"/>
          <a:ext cx="800100" cy="0"/>
          <a:chOff x="644" y="1052"/>
          <a:chExt cx="162" cy="38"/>
        </a:xfrm>
      </xdr:grpSpPr>
      <xdr:sp macro="" textlink="">
        <xdr:nvSpPr>
          <xdr:cNvPr id="8" name="Freeform 1594"/>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1595"/>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0" name="Group 1599"/>
        <xdr:cNvGrpSpPr>
          <a:grpSpLocks/>
        </xdr:cNvGrpSpPr>
      </xdr:nvGrpSpPr>
      <xdr:grpSpPr bwMode="auto">
        <a:xfrm>
          <a:off x="6438900" y="6162675"/>
          <a:ext cx="123825" cy="0"/>
          <a:chOff x="715" y="786"/>
          <a:chExt cx="57" cy="37"/>
        </a:xfrm>
      </xdr:grpSpPr>
      <xdr:sp macro="" textlink="">
        <xdr:nvSpPr>
          <xdr:cNvPr id="11" name="Freeform 1597"/>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598"/>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3" name="Group 1607"/>
        <xdr:cNvGrpSpPr>
          <a:grpSpLocks/>
        </xdr:cNvGrpSpPr>
      </xdr:nvGrpSpPr>
      <xdr:grpSpPr bwMode="auto">
        <a:xfrm>
          <a:off x="4752975" y="6162675"/>
          <a:ext cx="1809750" cy="0"/>
          <a:chOff x="538" y="928"/>
          <a:chExt cx="203" cy="143"/>
        </a:xfrm>
      </xdr:grpSpPr>
      <xdr:sp macro="" textlink="">
        <xdr:nvSpPr>
          <xdr:cNvPr id="14" name="Freeform 1600"/>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601"/>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1602"/>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1603"/>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1604"/>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 name="Freeform 1605"/>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1606"/>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1" name="Group 1610"/>
        <xdr:cNvGrpSpPr>
          <a:grpSpLocks/>
        </xdr:cNvGrpSpPr>
      </xdr:nvGrpSpPr>
      <xdr:grpSpPr bwMode="auto">
        <a:xfrm>
          <a:off x="6562725" y="6162675"/>
          <a:ext cx="0" cy="0"/>
          <a:chOff x="875" y="871"/>
          <a:chExt cx="48" cy="27"/>
        </a:xfrm>
      </xdr:grpSpPr>
      <xdr:sp macro="" textlink="">
        <xdr:nvSpPr>
          <xdr:cNvPr id="22" name="Freeform 1608"/>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609"/>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4" name="Group 1613"/>
        <xdr:cNvGrpSpPr>
          <a:grpSpLocks/>
        </xdr:cNvGrpSpPr>
      </xdr:nvGrpSpPr>
      <xdr:grpSpPr bwMode="auto">
        <a:xfrm>
          <a:off x="6562725" y="6162675"/>
          <a:ext cx="0" cy="0"/>
          <a:chOff x="818" y="832"/>
          <a:chExt cx="114" cy="48"/>
        </a:xfrm>
      </xdr:grpSpPr>
      <xdr:sp macro="" textlink="">
        <xdr:nvSpPr>
          <xdr:cNvPr id="25" name="Freeform 1611"/>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1612"/>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7" name="Group 1616"/>
        <xdr:cNvGrpSpPr>
          <a:grpSpLocks/>
        </xdr:cNvGrpSpPr>
      </xdr:nvGrpSpPr>
      <xdr:grpSpPr bwMode="auto">
        <a:xfrm>
          <a:off x="6562725" y="6162675"/>
          <a:ext cx="0" cy="0"/>
          <a:chOff x="856" y="794"/>
          <a:chExt cx="101" cy="46"/>
        </a:xfrm>
      </xdr:grpSpPr>
      <xdr:sp macro="" textlink="">
        <xdr:nvSpPr>
          <xdr:cNvPr id="28" name="Freeform 1614"/>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1615"/>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0" name="Group 1646"/>
        <xdr:cNvGrpSpPr>
          <a:grpSpLocks/>
        </xdr:cNvGrpSpPr>
      </xdr:nvGrpSpPr>
      <xdr:grpSpPr bwMode="auto">
        <a:xfrm>
          <a:off x="6562725" y="5219700"/>
          <a:ext cx="0" cy="0"/>
          <a:chOff x="988" y="665"/>
          <a:chExt cx="108" cy="45"/>
        </a:xfrm>
      </xdr:grpSpPr>
      <xdr:sp macro="" textlink="">
        <xdr:nvSpPr>
          <xdr:cNvPr id="31" name="Freeform 1644"/>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1645"/>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3" name="Group 1649"/>
        <xdr:cNvGrpSpPr>
          <a:grpSpLocks/>
        </xdr:cNvGrpSpPr>
      </xdr:nvGrpSpPr>
      <xdr:grpSpPr bwMode="auto">
        <a:xfrm>
          <a:off x="6562725" y="5219700"/>
          <a:ext cx="0" cy="0"/>
          <a:chOff x="1072" y="842"/>
          <a:chExt cx="53" cy="55"/>
        </a:xfrm>
      </xdr:grpSpPr>
      <xdr:sp macro="" textlink="">
        <xdr:nvSpPr>
          <xdr:cNvPr id="34" name="Freeform 1647"/>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1648"/>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36" name="Group 1652"/>
        <xdr:cNvGrpSpPr>
          <a:grpSpLocks/>
        </xdr:cNvGrpSpPr>
      </xdr:nvGrpSpPr>
      <xdr:grpSpPr bwMode="auto">
        <a:xfrm>
          <a:off x="6562725" y="6162675"/>
          <a:ext cx="0" cy="0"/>
          <a:chOff x="912" y="902"/>
          <a:chExt cx="56" cy="48"/>
        </a:xfrm>
      </xdr:grpSpPr>
      <xdr:sp macro="" textlink="">
        <xdr:nvSpPr>
          <xdr:cNvPr id="37" name="Freeform 1650"/>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51"/>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9" name="Group 1655"/>
        <xdr:cNvGrpSpPr>
          <a:grpSpLocks/>
        </xdr:cNvGrpSpPr>
      </xdr:nvGrpSpPr>
      <xdr:grpSpPr bwMode="auto">
        <a:xfrm>
          <a:off x="6562725" y="5219700"/>
          <a:ext cx="0" cy="0"/>
          <a:chOff x="978" y="846"/>
          <a:chExt cx="140" cy="85"/>
        </a:xfrm>
      </xdr:grpSpPr>
      <xdr:sp macro="" textlink="">
        <xdr:nvSpPr>
          <xdr:cNvPr id="40" name="Freeform 1653"/>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654"/>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2" name="Group 1658"/>
        <xdr:cNvGrpSpPr>
          <a:grpSpLocks/>
        </xdr:cNvGrpSpPr>
      </xdr:nvGrpSpPr>
      <xdr:grpSpPr bwMode="auto">
        <a:xfrm>
          <a:off x="6562725" y="5219700"/>
          <a:ext cx="0" cy="0"/>
          <a:chOff x="953" y="884"/>
          <a:chExt cx="66" cy="83"/>
        </a:xfrm>
      </xdr:grpSpPr>
      <xdr:sp macro="" textlink="">
        <xdr:nvSpPr>
          <xdr:cNvPr id="43" name="Freeform 1656"/>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657"/>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5" name="Group 1661"/>
        <xdr:cNvGrpSpPr>
          <a:grpSpLocks/>
        </xdr:cNvGrpSpPr>
      </xdr:nvGrpSpPr>
      <xdr:grpSpPr bwMode="auto">
        <a:xfrm>
          <a:off x="6562725" y="5219700"/>
          <a:ext cx="0" cy="0"/>
          <a:chOff x="1009" y="920"/>
          <a:chExt cx="93" cy="55"/>
        </a:xfrm>
      </xdr:grpSpPr>
      <xdr:sp macro="" textlink="">
        <xdr:nvSpPr>
          <xdr:cNvPr id="46" name="Freeform 1659"/>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60"/>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8" name="Group 1664"/>
        <xdr:cNvGrpSpPr>
          <a:grpSpLocks/>
        </xdr:cNvGrpSpPr>
      </xdr:nvGrpSpPr>
      <xdr:grpSpPr bwMode="auto">
        <a:xfrm>
          <a:off x="6562725" y="5219700"/>
          <a:ext cx="0" cy="0"/>
          <a:chOff x="963" y="949"/>
          <a:chExt cx="27" cy="55"/>
        </a:xfrm>
      </xdr:grpSpPr>
      <xdr:sp macro="" textlink="">
        <xdr:nvSpPr>
          <xdr:cNvPr id="49" name="Freeform 1662"/>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663"/>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 name="Group 1667"/>
        <xdr:cNvGrpSpPr>
          <a:grpSpLocks/>
        </xdr:cNvGrpSpPr>
      </xdr:nvGrpSpPr>
      <xdr:grpSpPr bwMode="auto">
        <a:xfrm>
          <a:off x="6562725" y="5219700"/>
          <a:ext cx="0" cy="0"/>
          <a:chOff x="981" y="955"/>
          <a:chExt cx="38" cy="27"/>
        </a:xfrm>
      </xdr:grpSpPr>
      <xdr:sp macro="" textlink="">
        <xdr:nvSpPr>
          <xdr:cNvPr id="52" name="Freeform 1665"/>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 name="Freeform 1666"/>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 name="Group 1670"/>
        <xdr:cNvGrpSpPr>
          <a:grpSpLocks/>
        </xdr:cNvGrpSpPr>
      </xdr:nvGrpSpPr>
      <xdr:grpSpPr bwMode="auto">
        <a:xfrm>
          <a:off x="6562725" y="6162675"/>
          <a:ext cx="0" cy="0"/>
          <a:chOff x="798" y="1047"/>
          <a:chExt cx="45" cy="43"/>
        </a:xfrm>
      </xdr:grpSpPr>
      <xdr:sp macro="" textlink="">
        <xdr:nvSpPr>
          <xdr:cNvPr id="55" name="Freeform 1668"/>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669"/>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57" name="Group 1677"/>
        <xdr:cNvGrpSpPr>
          <a:grpSpLocks/>
        </xdr:cNvGrpSpPr>
      </xdr:nvGrpSpPr>
      <xdr:grpSpPr bwMode="auto">
        <a:xfrm>
          <a:off x="5019675" y="6162675"/>
          <a:ext cx="123825" cy="0"/>
          <a:chOff x="566" y="587"/>
          <a:chExt cx="13" cy="17"/>
        </a:xfrm>
      </xdr:grpSpPr>
      <xdr:sp macro="" textlink="">
        <xdr:nvSpPr>
          <xdr:cNvPr id="58" name="Freeform 1671"/>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672"/>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1673"/>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1674"/>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1675"/>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1676"/>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4" name="Group 1699"/>
        <xdr:cNvGrpSpPr>
          <a:grpSpLocks/>
        </xdr:cNvGrpSpPr>
      </xdr:nvGrpSpPr>
      <xdr:grpSpPr bwMode="auto">
        <a:xfrm>
          <a:off x="6562725" y="6162675"/>
          <a:ext cx="0" cy="0"/>
          <a:chOff x="877" y="879"/>
          <a:chExt cx="90" cy="75"/>
        </a:xfrm>
      </xdr:grpSpPr>
      <xdr:sp macro="" textlink="">
        <xdr:nvSpPr>
          <xdr:cNvPr id="65" name="Freeform 1678"/>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1679"/>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1680"/>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 name="Freeform 1681"/>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1682"/>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 name="Freeform 1683"/>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1684"/>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 name="Freeform 1685"/>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686"/>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1687"/>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1688"/>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Freeform 1689"/>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 name="Freeform 1690"/>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1691"/>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1692"/>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1693"/>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 name="Freeform 1694"/>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695"/>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 name="Freeform 1696"/>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1697"/>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1698"/>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86" name="Group 1709"/>
        <xdr:cNvGrpSpPr>
          <a:grpSpLocks/>
        </xdr:cNvGrpSpPr>
      </xdr:nvGrpSpPr>
      <xdr:grpSpPr bwMode="auto">
        <a:xfrm>
          <a:off x="6553200" y="6162675"/>
          <a:ext cx="9525" cy="0"/>
          <a:chOff x="727" y="749"/>
          <a:chExt cx="57" cy="51"/>
        </a:xfrm>
      </xdr:grpSpPr>
      <xdr:sp macro="" textlink="">
        <xdr:nvSpPr>
          <xdr:cNvPr id="87" name="Freeform 1700"/>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1701"/>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1702"/>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1703"/>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1704"/>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1705"/>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1706"/>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4" name="Freeform 1707"/>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 name="Freeform 1708"/>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6" name="Group 1726"/>
        <xdr:cNvGrpSpPr>
          <a:grpSpLocks/>
        </xdr:cNvGrpSpPr>
      </xdr:nvGrpSpPr>
      <xdr:grpSpPr bwMode="auto">
        <a:xfrm>
          <a:off x="6562725" y="6162675"/>
          <a:ext cx="0" cy="0"/>
          <a:chOff x="775" y="867"/>
          <a:chExt cx="177" cy="192"/>
        </a:xfrm>
      </xdr:grpSpPr>
      <xdr:sp macro="" textlink="">
        <xdr:nvSpPr>
          <xdr:cNvPr id="97" name="Freeform 1710"/>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1711"/>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9" name="Freeform 1712"/>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0" name="Freeform 1713"/>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1" name="Freeform 1714"/>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2" name="Freeform 1715"/>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3" name="Freeform 1716"/>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4" name="Freeform 1717"/>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5" name="Freeform 1718"/>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6" name="Freeform 1719"/>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7" name="Freeform 1720"/>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8" name="Freeform 1721"/>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9" name="Freeform 1722"/>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0" name="Freeform 1723"/>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1" name="Freeform 1724"/>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2" name="Freeform 1725"/>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13" name="Group 1750"/>
        <xdr:cNvGrpSpPr>
          <a:grpSpLocks/>
        </xdr:cNvGrpSpPr>
      </xdr:nvGrpSpPr>
      <xdr:grpSpPr bwMode="auto">
        <a:xfrm>
          <a:off x="6562725" y="6162675"/>
          <a:ext cx="0" cy="0"/>
          <a:chOff x="797" y="672"/>
          <a:chExt cx="105" cy="58"/>
        </a:xfrm>
      </xdr:grpSpPr>
      <xdr:sp macro="" textlink="">
        <xdr:nvSpPr>
          <xdr:cNvPr id="114" name="Freeform 1727"/>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 name="Freeform 1728"/>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6" name="Freeform 1729"/>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730"/>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8" name="Freeform 1731"/>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9" name="Freeform 1732"/>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0" name="Freeform 1733"/>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734"/>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2" name="Freeform 1735"/>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 name="Freeform 1736"/>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4" name="Freeform 1737"/>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5" name="Freeform 1738"/>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6" name="Freeform 1739"/>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7" name="Freeform 1740"/>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8" name="Freeform 1741"/>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9" name="Freeform 1742"/>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0" name="Freeform 1743"/>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1744"/>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1745"/>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3" name="Freeform 1746"/>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4" name="Freeform 1747"/>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1748"/>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Freeform 1749"/>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37" name="Group 1773"/>
        <xdr:cNvGrpSpPr>
          <a:grpSpLocks/>
        </xdr:cNvGrpSpPr>
      </xdr:nvGrpSpPr>
      <xdr:grpSpPr bwMode="auto">
        <a:xfrm>
          <a:off x="6562725" y="6162675"/>
          <a:ext cx="0" cy="0"/>
          <a:chOff x="764" y="721"/>
          <a:chExt cx="136" cy="143"/>
        </a:xfrm>
      </xdr:grpSpPr>
      <xdr:sp macro="" textlink="">
        <xdr:nvSpPr>
          <xdr:cNvPr id="138" name="Freeform 1751"/>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9" name="Freeform 1752"/>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0" name="Freeform 1753"/>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1" name="Rectangle 1754"/>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1755"/>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3" name="Freeform 1756"/>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4" name="Freeform 1757"/>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5" name="Freeform 1758"/>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6" name="Freeform 1759"/>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7" name="Freeform 1760"/>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8" name="Freeform 1761"/>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9" name="Freeform 1762"/>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1763"/>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1" name="Freeform 1764"/>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2" name="Freeform 1765"/>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3" name="Freeform 1766"/>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1767"/>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5" name="Freeform 1768"/>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6" name="Freeform 1769"/>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7" name="Freeform 1770"/>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8" name="Freeform 1771"/>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9" name="Freeform 1772"/>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0" name="Group 1812"/>
        <xdr:cNvGrpSpPr>
          <a:grpSpLocks/>
        </xdr:cNvGrpSpPr>
      </xdr:nvGrpSpPr>
      <xdr:grpSpPr bwMode="auto">
        <a:xfrm>
          <a:off x="6562725" y="6162675"/>
          <a:ext cx="0" cy="0"/>
          <a:chOff x="842" y="538"/>
          <a:chExt cx="156" cy="178"/>
        </a:xfrm>
      </xdr:grpSpPr>
      <xdr:sp macro="" textlink="">
        <xdr:nvSpPr>
          <xdr:cNvPr id="161" name="Freeform 1774"/>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 name="Freeform 1775"/>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3" name="Freeform 1776"/>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4" name="Freeform 1777"/>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5" name="Freeform 1778"/>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6" name="Freeform 1779"/>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7" name="Freeform 1780"/>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8" name="Freeform 1781"/>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9" name="Freeform 1782"/>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0" name="Freeform 1783"/>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1" name="Freeform 1784"/>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Freeform 1785"/>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3" name="Freeform 1786"/>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4" name="Freeform 1787"/>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5" name="Freeform 1788"/>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6" name="Freeform 1789"/>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7" name="Freeform 1790"/>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8" name="Freeform 1791"/>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9" name="Freeform 1792"/>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0" name="Freeform 1793"/>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1" name="Freeform 1794"/>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2" name="Freeform 1795"/>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3" name="Freeform 1796"/>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4" name="Freeform 1797"/>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5" name="Freeform 1798"/>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6" name="Freeform 1799"/>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7" name="Freeform 1800"/>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8" name="Freeform 1801"/>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9" name="Freeform 1802"/>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0" name="Freeform 1803"/>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1" name="Freeform 1804"/>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2" name="Freeform 1805"/>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3" name="Rectangle 1806"/>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 name="Freeform 1807"/>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5" name="Freeform 1808"/>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6" name="Freeform 1809"/>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Freeform 1810"/>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 name="Freeform 1811"/>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9" name="Group 1894"/>
        <xdr:cNvGrpSpPr>
          <a:grpSpLocks/>
        </xdr:cNvGrpSpPr>
      </xdr:nvGrpSpPr>
      <xdr:grpSpPr bwMode="auto">
        <a:xfrm>
          <a:off x="6562725" y="6162675"/>
          <a:ext cx="0" cy="0"/>
          <a:chOff x="745" y="538"/>
          <a:chExt cx="142" cy="129"/>
        </a:xfrm>
      </xdr:grpSpPr>
      <xdr:sp macro="" textlink="">
        <xdr:nvSpPr>
          <xdr:cNvPr id="200" name="Freeform 1813"/>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1" name="Freeform 1814"/>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2" name="Freeform 1815"/>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3" name="Freeform 1816"/>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4" name="Rectangle 1817"/>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5" name="Freeform 1818"/>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6" name="Freeform 1819"/>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7" name="Freeform 1820"/>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8" name="Freeform 1821"/>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9" name="Freeform 1822"/>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0" name="Freeform 1823"/>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1" name="Freeform 1824"/>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2" name="Freeform 1825"/>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3" name="Freeform 1826"/>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4" name="Freeform 1827"/>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5" name="Freeform 1828"/>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6" name="Freeform 1829"/>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7" name="Freeform 1830"/>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8" name="Freeform 1831"/>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9" name="Freeform 1832"/>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0" name="Freeform 1833"/>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1" name="Freeform 1834"/>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2" name="Freeform 1835"/>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3" name="Freeform 1836"/>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4" name="Freeform 1837"/>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5" name="Freeform 1838"/>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6" name="Freeform 1839"/>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7" name="Freeform 1840"/>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8" name="Freeform 1841"/>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9" name="Freeform 1842"/>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0" name="Freeform 1843"/>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1" name="Freeform 1844"/>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2" name="Freeform 1845"/>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3" name="Freeform 1846"/>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4" name="Freeform 1847"/>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5" name="Freeform 1848"/>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6" name="Freeform 1849"/>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7" name="Freeform 1850"/>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8" name="Freeform 1851"/>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1852"/>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0" name="Freeform 1853"/>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1854"/>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2" name="Freeform 1855"/>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1856"/>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4" name="Freeform 1857"/>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1858"/>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6" name="Freeform 1859"/>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1860"/>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1861"/>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1862"/>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1863"/>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1864"/>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1865"/>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1866"/>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1867"/>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1868"/>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1869"/>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1870"/>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1871"/>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1872"/>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1873"/>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1874"/>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1875"/>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1876"/>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1877"/>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1878"/>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1879"/>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7" name="Freeform 1880"/>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1881"/>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9" name="Freeform 1882"/>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1883"/>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1884"/>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1885"/>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1886"/>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1887"/>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1888"/>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1889"/>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1890"/>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1891"/>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1892"/>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1893"/>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81" name="Group 1909"/>
        <xdr:cNvGrpSpPr>
          <a:grpSpLocks/>
        </xdr:cNvGrpSpPr>
      </xdr:nvGrpSpPr>
      <xdr:grpSpPr bwMode="auto">
        <a:xfrm>
          <a:off x="6562725" y="5219700"/>
          <a:ext cx="0" cy="0"/>
          <a:chOff x="1001" y="636"/>
          <a:chExt cx="95" cy="40"/>
        </a:xfrm>
      </xdr:grpSpPr>
      <xdr:sp macro="" textlink="">
        <xdr:nvSpPr>
          <xdr:cNvPr id="282" name="Freeform 1895"/>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3" name="Freeform 1896"/>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1897"/>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1898"/>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1899"/>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1900"/>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1901"/>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1902"/>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0" name="Freeform 1903"/>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1904"/>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2" name="Freeform 1905"/>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1906"/>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1907"/>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1908"/>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96" name="Group 1991"/>
        <xdr:cNvGrpSpPr>
          <a:grpSpLocks/>
        </xdr:cNvGrpSpPr>
      </xdr:nvGrpSpPr>
      <xdr:grpSpPr bwMode="auto">
        <a:xfrm>
          <a:off x="6562725" y="5219700"/>
          <a:ext cx="0" cy="0"/>
          <a:chOff x="968" y="966"/>
          <a:chExt cx="128" cy="124"/>
        </a:xfrm>
      </xdr:grpSpPr>
      <xdr:sp macro="" textlink="">
        <xdr:nvSpPr>
          <xdr:cNvPr id="297" name="Freeform 1924"/>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8" name="Freeform 1925"/>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1926"/>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0" name="Freeform 1927"/>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1928"/>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1929"/>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1930"/>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1931"/>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1932"/>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1933"/>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7" name="Freeform 1934"/>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1935"/>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1936"/>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1937"/>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Rectangle 1938"/>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1939"/>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1940"/>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1941"/>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1942"/>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1943"/>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1944"/>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1945"/>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1946"/>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1947"/>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1948"/>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1949"/>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1950"/>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1951"/>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1952"/>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1953"/>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1954"/>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1955"/>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1956"/>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0" name="Freeform 1957"/>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1958"/>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1959"/>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1960"/>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1961"/>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1962"/>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1963"/>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1964"/>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1965"/>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1966"/>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1967"/>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1968"/>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1969"/>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1970"/>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1971"/>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1972"/>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1973"/>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1974"/>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1975"/>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1976"/>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1977"/>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1978"/>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1979"/>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3" name="Freeform 1980"/>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1981"/>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1982"/>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1983"/>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1984"/>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1985"/>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1986"/>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1987"/>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1988"/>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1989"/>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1990"/>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64" name="Group 2044"/>
        <xdr:cNvGrpSpPr>
          <a:grpSpLocks/>
        </xdr:cNvGrpSpPr>
      </xdr:nvGrpSpPr>
      <xdr:grpSpPr bwMode="auto">
        <a:xfrm>
          <a:off x="6562725" y="5219700"/>
          <a:ext cx="0" cy="0"/>
          <a:chOff x="967" y="538"/>
          <a:chExt cx="243" cy="96"/>
        </a:xfrm>
      </xdr:grpSpPr>
      <xdr:sp macro="" textlink="">
        <xdr:nvSpPr>
          <xdr:cNvPr id="365" name="Freeform 1992"/>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6" name="Freeform 1993"/>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1994"/>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1995"/>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1996"/>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1997"/>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Rectangle 1998"/>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1999"/>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000"/>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001"/>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002"/>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6" name="Freeform 2003"/>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004"/>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005"/>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006"/>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007"/>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008"/>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009"/>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2010"/>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2011"/>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2012"/>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2013"/>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2014"/>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2015"/>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2016"/>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2017"/>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2018"/>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2019"/>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2020"/>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2021"/>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2022"/>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2023"/>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2024"/>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2025"/>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9" name="Freeform 2026"/>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Freeform 2027"/>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1" name="Freeform 2028"/>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2" name="Freeform 2029"/>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3" name="Freeform 2030"/>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4" name="Freeform 2031"/>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5" name="Freeform 2032"/>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6" name="Freeform 2033"/>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7" name="Freeform 2034"/>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8" name="Freeform 2035"/>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9" name="Freeform 2036"/>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0" name="Freeform 2037"/>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1" name="Freeform 2038"/>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2" name="Freeform 2039"/>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3" name="Freeform 2040"/>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4" name="Freeform 2041"/>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5" name="Freeform 2042"/>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Freeform 2043"/>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17" name="Group 2047"/>
        <xdr:cNvGrpSpPr>
          <a:grpSpLocks/>
        </xdr:cNvGrpSpPr>
      </xdr:nvGrpSpPr>
      <xdr:grpSpPr bwMode="auto">
        <a:xfrm>
          <a:off x="6562725" y="5219700"/>
          <a:ext cx="0" cy="0"/>
          <a:chOff x="1021" y="700"/>
          <a:chExt cx="143" cy="91"/>
        </a:xfrm>
      </xdr:grpSpPr>
      <xdr:sp macro="" textlink="">
        <xdr:nvSpPr>
          <xdr:cNvPr id="418" name="Freeform 2045"/>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9" name="Freeform 2046"/>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420" name="Group 2050"/>
        <xdr:cNvGrpSpPr>
          <a:grpSpLocks/>
        </xdr:cNvGrpSpPr>
      </xdr:nvGrpSpPr>
      <xdr:grpSpPr bwMode="auto">
        <a:xfrm>
          <a:off x="6562725" y="6162675"/>
          <a:ext cx="0" cy="0"/>
          <a:chOff x="887" y="725"/>
          <a:chExt cx="148" cy="107"/>
        </a:xfrm>
      </xdr:grpSpPr>
      <xdr:sp macro="" textlink="">
        <xdr:nvSpPr>
          <xdr:cNvPr id="421" name="Freeform 2048"/>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2" name="Freeform 2049"/>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423" name="Group 2062"/>
        <xdr:cNvGrpSpPr>
          <a:grpSpLocks/>
        </xdr:cNvGrpSpPr>
      </xdr:nvGrpSpPr>
      <xdr:grpSpPr bwMode="auto">
        <a:xfrm>
          <a:off x="5391150" y="6162675"/>
          <a:ext cx="1171575" cy="0"/>
          <a:chOff x="605" y="794"/>
          <a:chExt cx="214" cy="179"/>
        </a:xfrm>
      </xdr:grpSpPr>
      <xdr:sp macro="" textlink="">
        <xdr:nvSpPr>
          <xdr:cNvPr id="424" name="Freeform 2051"/>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5" name="Freeform 2052"/>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6" name="Freeform 2053"/>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7" name="Freeform 2054"/>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8" name="Freeform 2055"/>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9" name="Freeform 2056"/>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0" name="Freeform 2057"/>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1" name="Freeform 2058"/>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Freeform 2059"/>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3" name="Freeform 2060"/>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4" name="Freeform 2061"/>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435" name="Group 2135"/>
        <xdr:cNvGrpSpPr>
          <a:grpSpLocks/>
        </xdr:cNvGrpSpPr>
      </xdr:nvGrpSpPr>
      <xdr:grpSpPr bwMode="auto">
        <a:xfrm>
          <a:off x="4914900" y="6162675"/>
          <a:ext cx="1409700" cy="0"/>
          <a:chOff x="555" y="615"/>
          <a:chExt cx="148" cy="200"/>
        </a:xfrm>
      </xdr:grpSpPr>
      <xdr:sp macro="" textlink="">
        <xdr:nvSpPr>
          <xdr:cNvPr id="436" name="Freeform 2063"/>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7" name="Freeform 2064"/>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8" name="Freeform 2065"/>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9" name="Freeform 2066"/>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0" name="Freeform 2067"/>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1" name="Freeform 2068"/>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2" name="Freeform 2069"/>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3" name="Freeform 2070"/>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4" name="Freeform 2071"/>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5" name="Freeform 2072"/>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6" name="Freeform 2073"/>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7" name="Freeform 2074"/>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Freeform 2075"/>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9" name="Freeform 2076"/>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0" name="Freeform 2077"/>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1" name="Freeform 2078"/>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2" name="Freeform 2079"/>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3" name="Freeform 2080"/>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4" name="Freeform 2081"/>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5" name="Freeform 2082"/>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6" name="Freeform 2083"/>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7" name="Freeform 2084"/>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8" name="Freeform 2085"/>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9" name="Freeform 2086"/>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0" name="Freeform 2087"/>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1" name="Freeform 2088"/>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2" name="Freeform 2089"/>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3" name="Freeform 2090"/>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Freeform 2091"/>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5" name="Freeform 2092"/>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6" name="Freeform 2093"/>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7" name="Freeform 2094"/>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8" name="Freeform 2095"/>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9" name="Freeform 2096"/>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0" name="Freeform 2097"/>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1" name="Freeform 2098"/>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2" name="Freeform 2099"/>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3" name="Freeform 2100"/>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4" name="Freeform 2101"/>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5" name="Freeform 2102"/>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6" name="Freeform 2103"/>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7" name="Freeform 2104"/>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8" name="Freeform 2105"/>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9" name="Freeform 2106"/>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0" name="Freeform 2107"/>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1" name="Freeform 2108"/>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2" name="Freeform 2109"/>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3" name="Freeform 2110"/>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4" name="Freeform 2111"/>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5" name="Freeform 2112"/>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6" name="Freeform 2113"/>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7" name="Freeform 2114"/>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8" name="Freeform 2115"/>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9" name="Freeform 2116"/>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0" name="Freeform 2117"/>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1" name="Freeform 2118"/>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2" name="Freeform 2119"/>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3" name="Freeform 2120"/>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4" name="Freeform 2121"/>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5" name="Freeform 2122"/>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6" name="Freeform 2123"/>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7" name="Freeform 2124"/>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8" name="Freeform 2125"/>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9" name="Freeform 2126"/>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0" name="Freeform 2127"/>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1" name="Freeform 2128"/>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Freeform 2129"/>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3" name="Freeform 2130"/>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4" name="Freeform 2131"/>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5" name="Freeform 2132"/>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6" name="Freeform 2133"/>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7" name="Freeform 2134"/>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508" name="Group 2138"/>
        <xdr:cNvGrpSpPr>
          <a:grpSpLocks/>
        </xdr:cNvGrpSpPr>
      </xdr:nvGrpSpPr>
      <xdr:grpSpPr bwMode="auto">
        <a:xfrm>
          <a:off x="5191125" y="6162675"/>
          <a:ext cx="581025" cy="0"/>
          <a:chOff x="584" y="1073"/>
          <a:chExt cx="61" cy="17"/>
        </a:xfrm>
      </xdr:grpSpPr>
      <xdr:sp macro="" textlink="">
        <xdr:nvSpPr>
          <xdr:cNvPr id="509" name="Freeform 2136"/>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0" name="Freeform 2137"/>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1" name="Group 2141"/>
        <xdr:cNvGrpSpPr>
          <a:grpSpLocks/>
        </xdr:cNvGrpSpPr>
      </xdr:nvGrpSpPr>
      <xdr:grpSpPr bwMode="auto">
        <a:xfrm>
          <a:off x="6562725" y="5219700"/>
          <a:ext cx="0" cy="0"/>
          <a:chOff x="927" y="821"/>
          <a:chExt cx="85" cy="34"/>
        </a:xfrm>
      </xdr:grpSpPr>
      <xdr:sp macro="" textlink="">
        <xdr:nvSpPr>
          <xdr:cNvPr id="512" name="Freeform 2139"/>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3" name="Freeform 2140"/>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14" name="Group 2144"/>
        <xdr:cNvGrpSpPr>
          <a:grpSpLocks/>
        </xdr:cNvGrpSpPr>
      </xdr:nvGrpSpPr>
      <xdr:grpSpPr bwMode="auto">
        <a:xfrm>
          <a:off x="6562725" y="6162675"/>
          <a:ext cx="0" cy="0"/>
          <a:chOff x="916" y="840"/>
          <a:chExt cx="101" cy="52"/>
        </a:xfrm>
      </xdr:grpSpPr>
      <xdr:sp macro="" textlink="">
        <xdr:nvSpPr>
          <xdr:cNvPr id="515" name="Freeform 2142"/>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6" name="Freeform 2143"/>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7" name="Group 2150"/>
        <xdr:cNvGrpSpPr>
          <a:grpSpLocks/>
        </xdr:cNvGrpSpPr>
      </xdr:nvGrpSpPr>
      <xdr:grpSpPr bwMode="auto">
        <a:xfrm>
          <a:off x="6562725" y="5219700"/>
          <a:ext cx="0" cy="0"/>
          <a:chOff x="1271" y="932"/>
          <a:chExt cx="75" cy="45"/>
        </a:xfrm>
      </xdr:grpSpPr>
      <xdr:sp macro="" textlink="">
        <xdr:nvSpPr>
          <xdr:cNvPr id="518" name="Freeform 2148"/>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9" name="Freeform 2149"/>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20" name="Group 2153"/>
        <xdr:cNvGrpSpPr>
          <a:grpSpLocks/>
        </xdr:cNvGrpSpPr>
      </xdr:nvGrpSpPr>
      <xdr:grpSpPr bwMode="auto">
        <a:xfrm>
          <a:off x="6562725" y="5219700"/>
          <a:ext cx="0" cy="0"/>
          <a:chOff x="1289" y="1046"/>
          <a:chExt cx="57" cy="44"/>
        </a:xfrm>
      </xdr:grpSpPr>
      <xdr:sp macro="" textlink="">
        <xdr:nvSpPr>
          <xdr:cNvPr id="521" name="Freeform 2151"/>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2" name="Freeform 2152"/>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23" name="Group 2156"/>
        <xdr:cNvGrpSpPr>
          <a:grpSpLocks/>
        </xdr:cNvGrpSpPr>
      </xdr:nvGrpSpPr>
      <xdr:grpSpPr bwMode="auto">
        <a:xfrm>
          <a:off x="6562725" y="6162675"/>
          <a:ext cx="0" cy="0"/>
          <a:chOff x="765" y="854"/>
          <a:chExt cx="68" cy="37"/>
        </a:xfrm>
      </xdr:grpSpPr>
      <xdr:sp macro="" textlink="">
        <xdr:nvSpPr>
          <xdr:cNvPr id="524" name="Freeform 2154"/>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5" name="Freeform 2155"/>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526" name="Group 2159"/>
        <xdr:cNvGrpSpPr>
          <a:grpSpLocks/>
        </xdr:cNvGrpSpPr>
      </xdr:nvGrpSpPr>
      <xdr:grpSpPr bwMode="auto">
        <a:xfrm>
          <a:off x="6276975" y="6162675"/>
          <a:ext cx="57150" cy="0"/>
          <a:chOff x="698" y="949"/>
          <a:chExt cx="6" cy="4"/>
        </a:xfrm>
      </xdr:grpSpPr>
      <xdr:sp macro="" textlink="">
        <xdr:nvSpPr>
          <xdr:cNvPr id="527" name="Freeform 2157"/>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 name="Freeform 2158"/>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529" name="Group 2174"/>
        <xdr:cNvGrpSpPr>
          <a:grpSpLocks/>
        </xdr:cNvGrpSpPr>
      </xdr:nvGrpSpPr>
      <xdr:grpSpPr bwMode="auto">
        <a:xfrm>
          <a:off x="4572000" y="6162675"/>
          <a:ext cx="647700" cy="0"/>
          <a:chOff x="519" y="715"/>
          <a:chExt cx="68" cy="72"/>
        </a:xfrm>
      </xdr:grpSpPr>
      <xdr:sp macro="" textlink="">
        <xdr:nvSpPr>
          <xdr:cNvPr id="530" name="Freeform 2160"/>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1" name="Freeform 2161"/>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2" name="Freeform 2162"/>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3" name="Freeform 2163"/>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4" name="Freeform 2164"/>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5" name="Freeform 2165"/>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6" name="Freeform 2166"/>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7" name="Freeform 2167"/>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8" name="Freeform 2168"/>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9" name="Freeform 2169"/>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Freeform 2170"/>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1" name="Freeform 2171"/>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2" name="Freeform 2172"/>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3" name="Freeform 2173"/>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4" name="Group 2177"/>
        <xdr:cNvGrpSpPr>
          <a:grpSpLocks/>
        </xdr:cNvGrpSpPr>
      </xdr:nvGrpSpPr>
      <xdr:grpSpPr bwMode="auto">
        <a:xfrm>
          <a:off x="6562725" y="6162675"/>
          <a:ext cx="0" cy="0"/>
          <a:chOff x="762" y="810"/>
          <a:chExt cx="12" cy="14"/>
        </a:xfrm>
      </xdr:grpSpPr>
      <xdr:sp macro="" textlink="">
        <xdr:nvSpPr>
          <xdr:cNvPr id="545" name="Freeform 2175"/>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6" name="Freeform 2176"/>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47" name="Group 2180"/>
        <xdr:cNvGrpSpPr>
          <a:grpSpLocks/>
        </xdr:cNvGrpSpPr>
      </xdr:nvGrpSpPr>
      <xdr:grpSpPr bwMode="auto">
        <a:xfrm>
          <a:off x="6562725" y="5219700"/>
          <a:ext cx="0" cy="0"/>
          <a:chOff x="988" y="695"/>
          <a:chExt cx="88" cy="47"/>
        </a:xfrm>
      </xdr:grpSpPr>
      <xdr:sp macro="" textlink="">
        <xdr:nvSpPr>
          <xdr:cNvPr id="548" name="Freeform 2178"/>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9" name="Freeform 2179"/>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0" name="Group 2183"/>
        <xdr:cNvGrpSpPr>
          <a:grpSpLocks/>
        </xdr:cNvGrpSpPr>
      </xdr:nvGrpSpPr>
      <xdr:grpSpPr bwMode="auto">
        <a:xfrm>
          <a:off x="6562725" y="5219700"/>
          <a:ext cx="0" cy="0"/>
          <a:chOff x="1331" y="1002"/>
          <a:chExt cx="15" cy="55"/>
        </a:xfrm>
      </xdr:grpSpPr>
      <xdr:sp macro="" textlink="">
        <xdr:nvSpPr>
          <xdr:cNvPr id="551" name="Freeform 2181"/>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2" name="Freeform 2182"/>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3" name="Group 2186"/>
        <xdr:cNvGrpSpPr>
          <a:grpSpLocks/>
        </xdr:cNvGrpSpPr>
      </xdr:nvGrpSpPr>
      <xdr:grpSpPr bwMode="auto">
        <a:xfrm>
          <a:off x="6562725" y="5219700"/>
          <a:ext cx="0" cy="0"/>
          <a:chOff x="1323" y="974"/>
          <a:chExt cx="23" cy="29"/>
        </a:xfrm>
      </xdr:grpSpPr>
      <xdr:sp macro="" textlink="">
        <xdr:nvSpPr>
          <xdr:cNvPr id="554" name="Freeform 2184"/>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5" name="Freeform 2185"/>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6" name="Group 2189"/>
        <xdr:cNvGrpSpPr>
          <a:grpSpLocks/>
        </xdr:cNvGrpSpPr>
      </xdr:nvGrpSpPr>
      <xdr:grpSpPr bwMode="auto">
        <a:xfrm>
          <a:off x="6562725" y="5219700"/>
          <a:ext cx="0" cy="0"/>
          <a:chOff x="1342" y="1002"/>
          <a:chExt cx="4" cy="7"/>
        </a:xfrm>
      </xdr:grpSpPr>
      <xdr:sp macro="" textlink="">
        <xdr:nvSpPr>
          <xdr:cNvPr id="557" name="Freeform 2187"/>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2188"/>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9" name="Group 2192"/>
        <xdr:cNvGrpSpPr>
          <a:grpSpLocks/>
        </xdr:cNvGrpSpPr>
      </xdr:nvGrpSpPr>
      <xdr:grpSpPr bwMode="auto">
        <a:xfrm>
          <a:off x="6562725" y="5219700"/>
          <a:ext cx="0" cy="0"/>
          <a:chOff x="1156" y="1077"/>
          <a:chExt cx="35" cy="13"/>
        </a:xfrm>
      </xdr:grpSpPr>
      <xdr:sp macro="" textlink="">
        <xdr:nvSpPr>
          <xdr:cNvPr id="560" name="Freeform 2190"/>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1" name="Freeform 2191"/>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562" name="Group 2195"/>
        <xdr:cNvGrpSpPr>
          <a:grpSpLocks/>
        </xdr:cNvGrpSpPr>
      </xdr:nvGrpSpPr>
      <xdr:grpSpPr bwMode="auto">
        <a:xfrm>
          <a:off x="4724400" y="6162675"/>
          <a:ext cx="476250" cy="0"/>
          <a:chOff x="535" y="958"/>
          <a:chExt cx="50" cy="95"/>
        </a:xfrm>
      </xdr:grpSpPr>
      <xdr:sp macro="" textlink="">
        <xdr:nvSpPr>
          <xdr:cNvPr id="563" name="Freeform 2193"/>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4" name="Freeform 2194"/>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565" name="Group 2198"/>
        <xdr:cNvGrpSpPr>
          <a:grpSpLocks/>
        </xdr:cNvGrpSpPr>
      </xdr:nvGrpSpPr>
      <xdr:grpSpPr bwMode="auto">
        <a:xfrm>
          <a:off x="5762625" y="6162675"/>
          <a:ext cx="800100" cy="0"/>
          <a:chOff x="644" y="1052"/>
          <a:chExt cx="162" cy="38"/>
        </a:xfrm>
      </xdr:grpSpPr>
      <xdr:sp macro="" textlink="">
        <xdr:nvSpPr>
          <xdr:cNvPr id="566" name="Freeform 2196"/>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7" name="Freeform 2197"/>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568" name="Group 2201"/>
        <xdr:cNvGrpSpPr>
          <a:grpSpLocks/>
        </xdr:cNvGrpSpPr>
      </xdr:nvGrpSpPr>
      <xdr:grpSpPr bwMode="auto">
        <a:xfrm>
          <a:off x="6438900" y="6162675"/>
          <a:ext cx="123825" cy="0"/>
          <a:chOff x="715" y="786"/>
          <a:chExt cx="57" cy="37"/>
        </a:xfrm>
      </xdr:grpSpPr>
      <xdr:sp macro="" textlink="">
        <xdr:nvSpPr>
          <xdr:cNvPr id="569" name="Freeform 2199"/>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0" name="Freeform 2200"/>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571" name="Group 2209"/>
        <xdr:cNvGrpSpPr>
          <a:grpSpLocks/>
        </xdr:cNvGrpSpPr>
      </xdr:nvGrpSpPr>
      <xdr:grpSpPr bwMode="auto">
        <a:xfrm>
          <a:off x="4752975" y="6162675"/>
          <a:ext cx="1809750" cy="0"/>
          <a:chOff x="538" y="928"/>
          <a:chExt cx="203" cy="143"/>
        </a:xfrm>
      </xdr:grpSpPr>
      <xdr:sp macro="" textlink="">
        <xdr:nvSpPr>
          <xdr:cNvPr id="572" name="Freeform 2202"/>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3" name="Freeform 2203"/>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4" name="Freeform 2204"/>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5" name="Freeform 2205"/>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6" name="Freeform 2206"/>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7" name="Freeform 2207"/>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Freeform 2208"/>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79" name="Group 2212"/>
        <xdr:cNvGrpSpPr>
          <a:grpSpLocks/>
        </xdr:cNvGrpSpPr>
      </xdr:nvGrpSpPr>
      <xdr:grpSpPr bwMode="auto">
        <a:xfrm>
          <a:off x="6562725" y="6162675"/>
          <a:ext cx="0" cy="0"/>
          <a:chOff x="875" y="871"/>
          <a:chExt cx="48" cy="27"/>
        </a:xfrm>
      </xdr:grpSpPr>
      <xdr:sp macro="" textlink="">
        <xdr:nvSpPr>
          <xdr:cNvPr id="580" name="Freeform 2210"/>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1" name="Freeform 2211"/>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2" name="Group 2215"/>
        <xdr:cNvGrpSpPr>
          <a:grpSpLocks/>
        </xdr:cNvGrpSpPr>
      </xdr:nvGrpSpPr>
      <xdr:grpSpPr bwMode="auto">
        <a:xfrm>
          <a:off x="6562725" y="6162675"/>
          <a:ext cx="0" cy="0"/>
          <a:chOff x="818" y="832"/>
          <a:chExt cx="114" cy="48"/>
        </a:xfrm>
      </xdr:grpSpPr>
      <xdr:sp macro="" textlink="">
        <xdr:nvSpPr>
          <xdr:cNvPr id="583" name="Freeform 2213"/>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4" name="Freeform 2214"/>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5" name="Group 2218"/>
        <xdr:cNvGrpSpPr>
          <a:grpSpLocks/>
        </xdr:cNvGrpSpPr>
      </xdr:nvGrpSpPr>
      <xdr:grpSpPr bwMode="auto">
        <a:xfrm>
          <a:off x="6562725" y="6162675"/>
          <a:ext cx="0" cy="0"/>
          <a:chOff x="856" y="794"/>
          <a:chExt cx="101" cy="46"/>
        </a:xfrm>
      </xdr:grpSpPr>
      <xdr:sp macro="" textlink="">
        <xdr:nvSpPr>
          <xdr:cNvPr id="586" name="Freeform 2216"/>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7" name="Freeform 2217"/>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88" name="Group 2248"/>
        <xdr:cNvGrpSpPr>
          <a:grpSpLocks/>
        </xdr:cNvGrpSpPr>
      </xdr:nvGrpSpPr>
      <xdr:grpSpPr bwMode="auto">
        <a:xfrm>
          <a:off x="6562725" y="5219700"/>
          <a:ext cx="0" cy="0"/>
          <a:chOff x="988" y="665"/>
          <a:chExt cx="108" cy="45"/>
        </a:xfrm>
      </xdr:grpSpPr>
      <xdr:sp macro="" textlink="">
        <xdr:nvSpPr>
          <xdr:cNvPr id="589" name="Freeform 2246"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90" name="Freeform 2247"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1" name="Group 2251"/>
        <xdr:cNvGrpSpPr>
          <a:grpSpLocks/>
        </xdr:cNvGrpSpPr>
      </xdr:nvGrpSpPr>
      <xdr:grpSpPr bwMode="auto">
        <a:xfrm>
          <a:off x="6562725" y="5219700"/>
          <a:ext cx="0" cy="0"/>
          <a:chOff x="1072" y="842"/>
          <a:chExt cx="53" cy="55"/>
        </a:xfrm>
      </xdr:grpSpPr>
      <xdr:sp macro="" textlink="">
        <xdr:nvSpPr>
          <xdr:cNvPr id="592" name="Freeform 2249"/>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3" name="Freeform 2250"/>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94" name="Group 2254"/>
        <xdr:cNvGrpSpPr>
          <a:grpSpLocks/>
        </xdr:cNvGrpSpPr>
      </xdr:nvGrpSpPr>
      <xdr:grpSpPr bwMode="auto">
        <a:xfrm>
          <a:off x="6562725" y="6162675"/>
          <a:ext cx="0" cy="0"/>
          <a:chOff x="912" y="902"/>
          <a:chExt cx="56" cy="48"/>
        </a:xfrm>
      </xdr:grpSpPr>
      <xdr:sp macro="" textlink="">
        <xdr:nvSpPr>
          <xdr:cNvPr id="595" name="Freeform 2252"/>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2253"/>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7" name="Group 2257"/>
        <xdr:cNvGrpSpPr>
          <a:grpSpLocks/>
        </xdr:cNvGrpSpPr>
      </xdr:nvGrpSpPr>
      <xdr:grpSpPr bwMode="auto">
        <a:xfrm>
          <a:off x="6562725" y="5219700"/>
          <a:ext cx="0" cy="0"/>
          <a:chOff x="978" y="846"/>
          <a:chExt cx="140" cy="85"/>
        </a:xfrm>
      </xdr:grpSpPr>
      <xdr:sp macro="" textlink="">
        <xdr:nvSpPr>
          <xdr:cNvPr id="598" name="Freeform 2255"/>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9" name="Freeform 2256"/>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0" name="Group 2260"/>
        <xdr:cNvGrpSpPr>
          <a:grpSpLocks/>
        </xdr:cNvGrpSpPr>
      </xdr:nvGrpSpPr>
      <xdr:grpSpPr bwMode="auto">
        <a:xfrm>
          <a:off x="6562725" y="5219700"/>
          <a:ext cx="0" cy="0"/>
          <a:chOff x="953" y="884"/>
          <a:chExt cx="66" cy="83"/>
        </a:xfrm>
      </xdr:grpSpPr>
      <xdr:sp macro="" textlink="">
        <xdr:nvSpPr>
          <xdr:cNvPr id="601" name="Freeform 2258"/>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2" name="Freeform 2259"/>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3" name="Group 2263"/>
        <xdr:cNvGrpSpPr>
          <a:grpSpLocks/>
        </xdr:cNvGrpSpPr>
      </xdr:nvGrpSpPr>
      <xdr:grpSpPr bwMode="auto">
        <a:xfrm>
          <a:off x="6562725" y="5219700"/>
          <a:ext cx="0" cy="0"/>
          <a:chOff x="1009" y="920"/>
          <a:chExt cx="93" cy="55"/>
        </a:xfrm>
      </xdr:grpSpPr>
      <xdr:sp macro="" textlink="">
        <xdr:nvSpPr>
          <xdr:cNvPr id="604" name="Freeform 2261"/>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5" name="Freeform 2262"/>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6" name="Group 2266"/>
        <xdr:cNvGrpSpPr>
          <a:grpSpLocks/>
        </xdr:cNvGrpSpPr>
      </xdr:nvGrpSpPr>
      <xdr:grpSpPr bwMode="auto">
        <a:xfrm>
          <a:off x="6562725" y="5219700"/>
          <a:ext cx="0" cy="0"/>
          <a:chOff x="963" y="949"/>
          <a:chExt cx="27" cy="55"/>
        </a:xfrm>
      </xdr:grpSpPr>
      <xdr:sp macro="" textlink="">
        <xdr:nvSpPr>
          <xdr:cNvPr id="607" name="Freeform 2264"/>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 name="Freeform 2265"/>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9" name="Group 2269"/>
        <xdr:cNvGrpSpPr>
          <a:grpSpLocks/>
        </xdr:cNvGrpSpPr>
      </xdr:nvGrpSpPr>
      <xdr:grpSpPr bwMode="auto">
        <a:xfrm>
          <a:off x="6562725" y="5219700"/>
          <a:ext cx="0" cy="0"/>
          <a:chOff x="981" y="955"/>
          <a:chExt cx="38" cy="27"/>
        </a:xfrm>
      </xdr:grpSpPr>
      <xdr:sp macro="" textlink="">
        <xdr:nvSpPr>
          <xdr:cNvPr id="610" name="Freeform 2267"/>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1" name="Freeform 2268"/>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12" name="Group 2272"/>
        <xdr:cNvGrpSpPr>
          <a:grpSpLocks/>
        </xdr:cNvGrpSpPr>
      </xdr:nvGrpSpPr>
      <xdr:grpSpPr bwMode="auto">
        <a:xfrm>
          <a:off x="6562725" y="6162675"/>
          <a:ext cx="0" cy="0"/>
          <a:chOff x="798" y="1047"/>
          <a:chExt cx="45" cy="43"/>
        </a:xfrm>
      </xdr:grpSpPr>
      <xdr:sp macro="" textlink="">
        <xdr:nvSpPr>
          <xdr:cNvPr id="613" name="Freeform 2270"/>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4" name="Freeform 2271"/>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15" name="Group 2279"/>
        <xdr:cNvGrpSpPr>
          <a:grpSpLocks/>
        </xdr:cNvGrpSpPr>
      </xdr:nvGrpSpPr>
      <xdr:grpSpPr bwMode="auto">
        <a:xfrm>
          <a:off x="5019675" y="6162675"/>
          <a:ext cx="123825" cy="0"/>
          <a:chOff x="566" y="587"/>
          <a:chExt cx="13" cy="17"/>
        </a:xfrm>
      </xdr:grpSpPr>
      <xdr:sp macro="" textlink="">
        <xdr:nvSpPr>
          <xdr:cNvPr id="616" name="Freeform 2273"/>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7" name="Freeform 2274"/>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2275"/>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2276"/>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2277"/>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2278"/>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2" name="Group 2301"/>
        <xdr:cNvGrpSpPr>
          <a:grpSpLocks/>
        </xdr:cNvGrpSpPr>
      </xdr:nvGrpSpPr>
      <xdr:grpSpPr bwMode="auto">
        <a:xfrm>
          <a:off x="6562725" y="6162675"/>
          <a:ext cx="0" cy="0"/>
          <a:chOff x="877" y="879"/>
          <a:chExt cx="90" cy="75"/>
        </a:xfrm>
      </xdr:grpSpPr>
      <xdr:sp macro="" textlink="">
        <xdr:nvSpPr>
          <xdr:cNvPr id="623" name="Freeform 2280"/>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4" name="Freeform 2281"/>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2282"/>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2283"/>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2284"/>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2285"/>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2286"/>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2287"/>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2288"/>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2289"/>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2290"/>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2291"/>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2292"/>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2293"/>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2294"/>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8" name="Freeform 2295"/>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2296"/>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2297"/>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2298"/>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2299"/>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2300"/>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44" name="Group 2311"/>
        <xdr:cNvGrpSpPr>
          <a:grpSpLocks/>
        </xdr:cNvGrpSpPr>
      </xdr:nvGrpSpPr>
      <xdr:grpSpPr bwMode="auto">
        <a:xfrm>
          <a:off x="6553200" y="6162675"/>
          <a:ext cx="9525" cy="0"/>
          <a:chOff x="727" y="749"/>
          <a:chExt cx="57" cy="51"/>
        </a:xfrm>
      </xdr:grpSpPr>
      <xdr:sp macro="" textlink="">
        <xdr:nvSpPr>
          <xdr:cNvPr id="645" name="Freeform 2302"/>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6" name="Freeform 2303"/>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2304"/>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2305"/>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2306"/>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2307"/>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2308"/>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2309"/>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2310"/>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54" name="Group 2352"/>
        <xdr:cNvGrpSpPr>
          <a:grpSpLocks/>
        </xdr:cNvGrpSpPr>
      </xdr:nvGrpSpPr>
      <xdr:grpSpPr bwMode="auto">
        <a:xfrm>
          <a:off x="6562725" y="6162675"/>
          <a:ext cx="0" cy="0"/>
          <a:chOff x="797" y="672"/>
          <a:chExt cx="105" cy="58"/>
        </a:xfrm>
      </xdr:grpSpPr>
      <xdr:sp macro="" textlink="">
        <xdr:nvSpPr>
          <xdr:cNvPr id="655" name="Freeform 2329"/>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6" name="Freeform 2330"/>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2331"/>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2332"/>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2333"/>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2334"/>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1" name="Freeform 2335"/>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2336"/>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2337"/>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2338"/>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2339"/>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2340"/>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2341"/>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2342"/>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2343"/>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2344"/>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2345"/>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2346"/>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2347"/>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2348"/>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2349"/>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2350"/>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2351"/>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78" name="Group 2511"/>
        <xdr:cNvGrpSpPr>
          <a:grpSpLocks/>
        </xdr:cNvGrpSpPr>
      </xdr:nvGrpSpPr>
      <xdr:grpSpPr bwMode="auto">
        <a:xfrm>
          <a:off x="6562725" y="5219700"/>
          <a:ext cx="0" cy="0"/>
          <a:chOff x="1001" y="636"/>
          <a:chExt cx="95" cy="40"/>
        </a:xfrm>
      </xdr:grpSpPr>
      <xdr:sp macro="" textlink="">
        <xdr:nvSpPr>
          <xdr:cNvPr id="679" name="Freeform 2497" descr="Ciemny poziomy"/>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0" name="Freeform 2498" descr="Ciemny poziomy"/>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1" name="Freeform 2499" descr="Ciemny poziomy"/>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2" name="Freeform 2500" descr="Ciemny poziomy"/>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3" name="Freeform 2501" descr="Ciemny poziomy"/>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4" name="Freeform 2502" descr="Ciemny poziomy"/>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5" name="Freeform 2503" descr="Ciemny poziomy"/>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6" name="Freeform 2504" descr="Ciemny poziomy"/>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7" name="Freeform 2505" descr="Ciemny poziomy"/>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8" name="Freeform 2506" descr="Ciemny poziomy"/>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9" name="Freeform 2507" descr="Ciemny poziomy"/>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0" name="Freeform 2508" descr="Ciemny poziomy"/>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1" name="Freeform 2509" descr="Ciemny poziomy"/>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2" name="Freeform 2510" descr="Ciemny poziomy"/>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93" name="Group 2593"/>
        <xdr:cNvGrpSpPr>
          <a:grpSpLocks/>
        </xdr:cNvGrpSpPr>
      </xdr:nvGrpSpPr>
      <xdr:grpSpPr bwMode="auto">
        <a:xfrm>
          <a:off x="6562725" y="5219700"/>
          <a:ext cx="0" cy="0"/>
          <a:chOff x="968" y="966"/>
          <a:chExt cx="128" cy="124"/>
        </a:xfrm>
      </xdr:grpSpPr>
      <xdr:sp macro="" textlink="">
        <xdr:nvSpPr>
          <xdr:cNvPr id="694" name="Freeform 2526"/>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95" name="Freeform 2527"/>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528"/>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529"/>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530"/>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531"/>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0" name="Freeform 2532"/>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1" name="Freeform 2533"/>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2" name="Freeform 2534"/>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3" name="Freeform 2535"/>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4" name="Freeform 2536"/>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5" name="Freeform 2537"/>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6" name="Freeform 2538"/>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7" name="Freeform 2539"/>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8" name="Rectangle 2540"/>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09" name="Freeform 2541"/>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0" name="Freeform 2542"/>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1" name="Freeform 2543"/>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2" name="Freeform 2544"/>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3" name="Freeform 2545"/>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4" name="Freeform 2546"/>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5" name="Freeform 2547"/>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6" name="Freeform 2548"/>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7" name="Freeform 2549"/>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8" name="Freeform 2550"/>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9" name="Freeform 2551"/>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0" name="Freeform 2552"/>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1" name="Freeform 2553"/>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2" name="Freeform 2554"/>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3" name="Freeform 2555"/>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4" name="Freeform 2556"/>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5" name="Freeform 2557"/>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6" name="Freeform 2558"/>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7" name="Freeform 2559"/>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8" name="Freeform 2560"/>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9" name="Freeform 2561"/>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0" name="Freeform 2562"/>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1" name="Freeform 2563"/>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2" name="Freeform 2564"/>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3" name="Freeform 2565"/>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4" name="Freeform 2566"/>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5" name="Freeform 2567"/>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6" name="Freeform 2568"/>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7" name="Freeform 2569"/>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8" name="Freeform 2570"/>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9" name="Freeform 2571"/>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0" name="Freeform 2572"/>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1" name="Freeform 2573"/>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2" name="Freeform 2574"/>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3" name="Freeform 2575"/>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4" name="Freeform 2576"/>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5" name="Freeform 2577"/>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6" name="Freeform 2578"/>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7" name="Freeform 2579"/>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8" name="Freeform 2580"/>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9" name="Freeform 2581"/>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0" name="Freeform 2582"/>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1" name="Freeform 2583"/>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2" name="Freeform 2584"/>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3" name="Freeform 2585"/>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4" name="Freeform 2586"/>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5" name="Freeform 2587"/>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6" name="Freeform 2588"/>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7" name="Freeform 2589"/>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8" name="Freeform 2590"/>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9" name="Freeform 2591"/>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0" name="Freeform 2592"/>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761" name="Group 2646"/>
        <xdr:cNvGrpSpPr>
          <a:grpSpLocks/>
        </xdr:cNvGrpSpPr>
      </xdr:nvGrpSpPr>
      <xdr:grpSpPr bwMode="auto">
        <a:xfrm>
          <a:off x="6562725" y="5219700"/>
          <a:ext cx="0" cy="0"/>
          <a:chOff x="967" y="538"/>
          <a:chExt cx="243" cy="96"/>
        </a:xfrm>
      </xdr:grpSpPr>
      <xdr:sp macro="" textlink="">
        <xdr:nvSpPr>
          <xdr:cNvPr id="762" name="Freeform 2594"/>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3" name="Freeform 2595"/>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4" name="Freeform 2596"/>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5" name="Freeform 2597"/>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6" name="Freeform 2598"/>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7" name="Freeform 2599"/>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8" name="Rectangle 2600"/>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69" name="Freeform 2601"/>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0" name="Freeform 2602"/>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1" name="Freeform 2603"/>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2" name="Freeform 2604"/>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3" name="Freeform 2605"/>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4" name="Freeform 2606"/>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5" name="Freeform 2607"/>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6" name="Freeform 2608"/>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7" name="Freeform 2609"/>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8" name="Freeform 2610"/>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9" name="Freeform 2611"/>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0" name="Freeform 2612"/>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1" name="Freeform 2613"/>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2" name="Freeform 2614"/>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3" name="Freeform 2615"/>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4" name="Freeform 2616"/>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5" name="Freeform 2617"/>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6" name="Freeform 2618"/>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7" name="Freeform 2619"/>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8" name="Freeform 2620"/>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9" name="Freeform 2621"/>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0" name="Freeform 2622"/>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1" name="Freeform 2623"/>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2" name="Freeform 2624"/>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3" name="Freeform 2625"/>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4" name="Freeform 2626"/>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5" name="Freeform 2627"/>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6" name="Freeform 2628"/>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7" name="Freeform 2629"/>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8" name="Freeform 2630"/>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9" name="Freeform 2631"/>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0" name="Freeform 2632"/>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1" name="Freeform 2633"/>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2" name="Freeform 2634"/>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3" name="Freeform 2635"/>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4" name="Freeform 2636"/>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5" name="Freeform 2637"/>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6" name="Freeform 2638"/>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7" name="Freeform 2639"/>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8" name="Freeform 2640"/>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9" name="Freeform 2641"/>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0" name="Freeform 2642"/>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1" name="Freeform 2643"/>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2" name="Freeform 2644"/>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3" name="Freeform 2645"/>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814" name="Group 2649"/>
        <xdr:cNvGrpSpPr>
          <a:grpSpLocks/>
        </xdr:cNvGrpSpPr>
      </xdr:nvGrpSpPr>
      <xdr:grpSpPr bwMode="auto">
        <a:xfrm>
          <a:off x="6562725" y="5219700"/>
          <a:ext cx="0" cy="0"/>
          <a:chOff x="1021" y="700"/>
          <a:chExt cx="143" cy="91"/>
        </a:xfrm>
      </xdr:grpSpPr>
      <xdr:sp macro="" textlink="">
        <xdr:nvSpPr>
          <xdr:cNvPr id="815" name="Freeform 2647"/>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6" name="Freeform 2648"/>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817" name="Group 2664"/>
        <xdr:cNvGrpSpPr>
          <a:grpSpLocks/>
        </xdr:cNvGrpSpPr>
      </xdr:nvGrpSpPr>
      <xdr:grpSpPr bwMode="auto">
        <a:xfrm>
          <a:off x="5391150" y="6162675"/>
          <a:ext cx="1171575" cy="0"/>
          <a:chOff x="605" y="794"/>
          <a:chExt cx="214" cy="179"/>
        </a:xfrm>
      </xdr:grpSpPr>
      <xdr:sp macro="" textlink="">
        <xdr:nvSpPr>
          <xdr:cNvPr id="818" name="Freeform 2653"/>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9" name="Freeform 2654"/>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0" name="Freeform 2655"/>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1" name="Freeform 2656"/>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2" name="Freeform 2657"/>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3" name="Freeform 2658"/>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4" name="Freeform 2659"/>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5" name="Freeform 2660"/>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6" name="Freeform 2661"/>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7" name="Freeform 2662"/>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8" name="Freeform 2663"/>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829" name="Group 2737"/>
        <xdr:cNvGrpSpPr>
          <a:grpSpLocks/>
        </xdr:cNvGrpSpPr>
      </xdr:nvGrpSpPr>
      <xdr:grpSpPr bwMode="auto">
        <a:xfrm>
          <a:off x="4914900" y="6162675"/>
          <a:ext cx="1409700" cy="0"/>
          <a:chOff x="555" y="615"/>
          <a:chExt cx="148" cy="200"/>
        </a:xfrm>
      </xdr:grpSpPr>
      <xdr:sp macro="" textlink="">
        <xdr:nvSpPr>
          <xdr:cNvPr id="830" name="Freeform 2665"/>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1" name="Freeform 2666"/>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2" name="Freeform 2667"/>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3" name="Freeform 2668"/>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4" name="Freeform 2669"/>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 name="Freeform 2670"/>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6" name="Freeform 2671"/>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 name="Freeform 2672"/>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8" name="Freeform 2673"/>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 name="Freeform 2674"/>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0" name="Freeform 2675"/>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 name="Freeform 2676"/>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2" name="Freeform 2677"/>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3" name="Freeform 2678"/>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4" name="Freeform 2679"/>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5" name="Freeform 2680"/>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6" name="Freeform 2681"/>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7" name="Freeform 2682"/>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8" name="Freeform 2683"/>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9" name="Freeform 2684"/>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0" name="Freeform 2685"/>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1" name="Freeform 2686"/>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2" name="Freeform 2687"/>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3" name="Freeform 2688"/>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4" name="Freeform 2689"/>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5" name="Freeform 2690"/>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6" name="Freeform 2691"/>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7" name="Freeform 2692"/>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8" name="Freeform 2693"/>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9" name="Freeform 2694"/>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0" name="Freeform 2695"/>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1" name="Freeform 2696"/>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2" name="Freeform 2697"/>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3" name="Freeform 2698"/>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4" name="Freeform 2699"/>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5" name="Freeform 2700"/>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6" name="Freeform 2701"/>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7" name="Freeform 2702"/>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8" name="Freeform 2703"/>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9" name="Freeform 2704"/>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0" name="Freeform 2705"/>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1" name="Freeform 2706"/>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2" name="Freeform 2707"/>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3" name="Freeform 2708"/>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4" name="Freeform 2709"/>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5" name="Freeform 2710"/>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6" name="Freeform 2711"/>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7" name="Freeform 2712"/>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8" name="Freeform 2713"/>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9" name="Freeform 2714"/>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0" name="Freeform 2715"/>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1" name="Freeform 2716"/>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2" name="Freeform 2717"/>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3" name="Freeform 2718"/>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4" name="Freeform 2719"/>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5" name="Freeform 2720"/>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6" name="Freeform 2721"/>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7" name="Freeform 2722"/>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8" name="Freeform 2723"/>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9" name="Freeform 2724"/>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0" name="Freeform 2725"/>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1" name="Freeform 2726"/>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2" name="Freeform 2727"/>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3" name="Freeform 2728"/>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4" name="Freeform 2729"/>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5" name="Freeform 2730"/>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6" name="Freeform 2731"/>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7" name="Freeform 2732"/>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8" name="Freeform 2733"/>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9" name="Freeform 2734"/>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0" name="Freeform 2735"/>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1" name="Freeform 2736"/>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02" name="Group 2740"/>
        <xdr:cNvGrpSpPr>
          <a:grpSpLocks/>
        </xdr:cNvGrpSpPr>
      </xdr:nvGrpSpPr>
      <xdr:grpSpPr bwMode="auto">
        <a:xfrm>
          <a:off x="5191125" y="6162675"/>
          <a:ext cx="581025" cy="0"/>
          <a:chOff x="584" y="1073"/>
          <a:chExt cx="61" cy="17"/>
        </a:xfrm>
      </xdr:grpSpPr>
      <xdr:sp macro="" textlink="">
        <xdr:nvSpPr>
          <xdr:cNvPr id="903" name="Freeform 2738"/>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4" name="Freeform 2739"/>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5" name="Group 2743"/>
        <xdr:cNvGrpSpPr>
          <a:grpSpLocks/>
        </xdr:cNvGrpSpPr>
      </xdr:nvGrpSpPr>
      <xdr:grpSpPr bwMode="auto">
        <a:xfrm>
          <a:off x="6562725" y="5219700"/>
          <a:ext cx="0" cy="0"/>
          <a:chOff x="927" y="821"/>
          <a:chExt cx="85" cy="34"/>
        </a:xfrm>
      </xdr:grpSpPr>
      <xdr:sp macro="" textlink="">
        <xdr:nvSpPr>
          <xdr:cNvPr id="906" name="Freeform 2741"/>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7" name="Freeform 2742"/>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8" name="Group 2752"/>
        <xdr:cNvGrpSpPr>
          <a:grpSpLocks/>
        </xdr:cNvGrpSpPr>
      </xdr:nvGrpSpPr>
      <xdr:grpSpPr bwMode="auto">
        <a:xfrm>
          <a:off x="6562725" y="5219700"/>
          <a:ext cx="0" cy="0"/>
          <a:chOff x="1271" y="932"/>
          <a:chExt cx="75" cy="45"/>
        </a:xfrm>
      </xdr:grpSpPr>
      <xdr:sp macro="" textlink="">
        <xdr:nvSpPr>
          <xdr:cNvPr id="909" name="Freeform 2750"/>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 name="Freeform 2751"/>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11" name="Group 2755"/>
        <xdr:cNvGrpSpPr>
          <a:grpSpLocks/>
        </xdr:cNvGrpSpPr>
      </xdr:nvGrpSpPr>
      <xdr:grpSpPr bwMode="auto">
        <a:xfrm>
          <a:off x="6562725" y="5219700"/>
          <a:ext cx="0" cy="0"/>
          <a:chOff x="1289" y="1046"/>
          <a:chExt cx="57" cy="44"/>
        </a:xfrm>
      </xdr:grpSpPr>
      <xdr:sp macro="" textlink="">
        <xdr:nvSpPr>
          <xdr:cNvPr id="912" name="Freeform 2753"/>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3" name="Freeform 2754"/>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14" name="Group 2758"/>
        <xdr:cNvGrpSpPr>
          <a:grpSpLocks/>
        </xdr:cNvGrpSpPr>
      </xdr:nvGrpSpPr>
      <xdr:grpSpPr bwMode="auto">
        <a:xfrm>
          <a:off x="6562725" y="6162675"/>
          <a:ext cx="0" cy="0"/>
          <a:chOff x="765" y="854"/>
          <a:chExt cx="68" cy="37"/>
        </a:xfrm>
      </xdr:grpSpPr>
      <xdr:sp macro="" textlink="">
        <xdr:nvSpPr>
          <xdr:cNvPr id="915" name="Freeform 2756"/>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6" name="Freeform 2757"/>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17" name="Group 2761"/>
        <xdr:cNvGrpSpPr>
          <a:grpSpLocks/>
        </xdr:cNvGrpSpPr>
      </xdr:nvGrpSpPr>
      <xdr:grpSpPr bwMode="auto">
        <a:xfrm>
          <a:off x="6276975" y="6162675"/>
          <a:ext cx="57150" cy="0"/>
          <a:chOff x="698" y="949"/>
          <a:chExt cx="6" cy="4"/>
        </a:xfrm>
      </xdr:grpSpPr>
      <xdr:sp macro="" textlink="">
        <xdr:nvSpPr>
          <xdr:cNvPr id="918" name="Freeform 2759"/>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9" name="Freeform 2760"/>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20" name="Group 2776"/>
        <xdr:cNvGrpSpPr>
          <a:grpSpLocks/>
        </xdr:cNvGrpSpPr>
      </xdr:nvGrpSpPr>
      <xdr:grpSpPr bwMode="auto">
        <a:xfrm>
          <a:off x="4572000" y="6162675"/>
          <a:ext cx="647700" cy="0"/>
          <a:chOff x="519" y="715"/>
          <a:chExt cx="68" cy="72"/>
        </a:xfrm>
      </xdr:grpSpPr>
      <xdr:sp macro="" textlink="">
        <xdr:nvSpPr>
          <xdr:cNvPr id="921" name="Freeform 2762"/>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2" name="Freeform 2763"/>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3" name="Freeform 2764"/>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4" name="Freeform 2765"/>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5" name="Freeform 2766"/>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6" name="Freeform 2767"/>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7" name="Freeform 2768"/>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8" name="Freeform 2769"/>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9" name="Freeform 2770"/>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0" name="Freeform 2771"/>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1" name="Freeform 2772"/>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2" name="Freeform 2773"/>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3" name="Freeform 2774"/>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4" name="Freeform 2775"/>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35" name="Group 2779"/>
        <xdr:cNvGrpSpPr>
          <a:grpSpLocks/>
        </xdr:cNvGrpSpPr>
      </xdr:nvGrpSpPr>
      <xdr:grpSpPr bwMode="auto">
        <a:xfrm>
          <a:off x="6562725" y="6162675"/>
          <a:ext cx="0" cy="0"/>
          <a:chOff x="762" y="810"/>
          <a:chExt cx="12" cy="14"/>
        </a:xfrm>
      </xdr:grpSpPr>
      <xdr:sp macro="" textlink="">
        <xdr:nvSpPr>
          <xdr:cNvPr id="936" name="Freeform 2777"/>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7" name="Freeform 2778"/>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38" name="Group 2782"/>
        <xdr:cNvGrpSpPr>
          <a:grpSpLocks/>
        </xdr:cNvGrpSpPr>
      </xdr:nvGrpSpPr>
      <xdr:grpSpPr bwMode="auto">
        <a:xfrm>
          <a:off x="6562725" y="5219700"/>
          <a:ext cx="0" cy="0"/>
          <a:chOff x="988" y="695"/>
          <a:chExt cx="88" cy="47"/>
        </a:xfrm>
      </xdr:grpSpPr>
      <xdr:sp macro="" textlink="">
        <xdr:nvSpPr>
          <xdr:cNvPr id="939" name="Freeform 2780"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40" name="Freeform 2781"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1" name="Group 2785"/>
        <xdr:cNvGrpSpPr>
          <a:grpSpLocks/>
        </xdr:cNvGrpSpPr>
      </xdr:nvGrpSpPr>
      <xdr:grpSpPr bwMode="auto">
        <a:xfrm>
          <a:off x="6562725" y="5219700"/>
          <a:ext cx="0" cy="0"/>
          <a:chOff x="1331" y="1002"/>
          <a:chExt cx="15" cy="55"/>
        </a:xfrm>
      </xdr:grpSpPr>
      <xdr:sp macro="" textlink="">
        <xdr:nvSpPr>
          <xdr:cNvPr id="942" name="Freeform 2783"/>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3" name="Freeform 2784"/>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4" name="Group 2788"/>
        <xdr:cNvGrpSpPr>
          <a:grpSpLocks/>
        </xdr:cNvGrpSpPr>
      </xdr:nvGrpSpPr>
      <xdr:grpSpPr bwMode="auto">
        <a:xfrm>
          <a:off x="6562725" y="5219700"/>
          <a:ext cx="0" cy="0"/>
          <a:chOff x="1323" y="974"/>
          <a:chExt cx="23" cy="29"/>
        </a:xfrm>
      </xdr:grpSpPr>
      <xdr:sp macro="" textlink="">
        <xdr:nvSpPr>
          <xdr:cNvPr id="945" name="Freeform 2786"/>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6" name="Freeform 2787"/>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7" name="Group 2791"/>
        <xdr:cNvGrpSpPr>
          <a:grpSpLocks/>
        </xdr:cNvGrpSpPr>
      </xdr:nvGrpSpPr>
      <xdr:grpSpPr bwMode="auto">
        <a:xfrm>
          <a:off x="6562725" y="5219700"/>
          <a:ext cx="0" cy="0"/>
          <a:chOff x="1342" y="1002"/>
          <a:chExt cx="4" cy="7"/>
        </a:xfrm>
      </xdr:grpSpPr>
      <xdr:sp macro="" textlink="">
        <xdr:nvSpPr>
          <xdr:cNvPr id="948" name="Freeform 2789"/>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9" name="Freeform 2790"/>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133349</xdr:rowOff>
    </xdr:from>
    <xdr:to>
      <xdr:col>3</xdr:col>
      <xdr:colOff>314325</xdr:colOff>
      <xdr:row>9</xdr:row>
      <xdr:rowOff>85723</xdr:rowOff>
    </xdr:to>
    <xdr:grpSp>
      <xdr:nvGrpSpPr>
        <xdr:cNvPr id="951" name="Group 7190"/>
        <xdr:cNvGrpSpPr>
          <a:grpSpLocks/>
        </xdr:cNvGrpSpPr>
      </xdr:nvGrpSpPr>
      <xdr:grpSpPr bwMode="auto">
        <a:xfrm>
          <a:off x="28575" y="657224"/>
          <a:ext cx="2095500" cy="923924"/>
          <a:chOff x="13" y="116"/>
          <a:chExt cx="220" cy="119"/>
        </a:xfrm>
      </xdr:grpSpPr>
      <xdr:sp macro="" textlink="">
        <xdr:nvSpPr>
          <xdr:cNvPr id="952" name="Text Box 2861"/>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953" name="Line 2863"/>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xdr:cNvSpPr txBox="1">
            <a:spLocks noChangeArrowheads="1"/>
          </xdr:cNvSpPr>
        </xdr:nvSpPr>
        <xdr:spPr bwMode="gray">
          <a:xfrm>
            <a:off x="30" y="181"/>
            <a:ext cx="123" cy="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956" name="Group 2866"/>
          <xdr:cNvGrpSpPr>
            <a:grpSpLocks/>
          </xdr:cNvGrpSpPr>
        </xdr:nvGrpSpPr>
        <xdr:grpSpPr bwMode="auto">
          <a:xfrm>
            <a:off x="15" y="202"/>
            <a:ext cx="13" cy="19"/>
            <a:chOff x="2447" y="3046"/>
            <a:chExt cx="99" cy="116"/>
          </a:xfrm>
        </xdr:grpSpPr>
        <xdr:sp macro="" textlink="">
          <xdr:nvSpPr>
            <xdr:cNvPr id="967" name="AutoShape 2867"/>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8" name="Rectangle 2868"/>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9" name="Rectangle 2869"/>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0" name="Line 2870"/>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1" name="AutoShape 2871"/>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957" name="Group 2872"/>
          <xdr:cNvGrpSpPr>
            <a:grpSpLocks/>
          </xdr:cNvGrpSpPr>
        </xdr:nvGrpSpPr>
        <xdr:grpSpPr bwMode="auto">
          <a:xfrm>
            <a:off x="15" y="175"/>
            <a:ext cx="15" cy="19"/>
            <a:chOff x="2447" y="3046"/>
            <a:chExt cx="99" cy="116"/>
          </a:xfrm>
        </xdr:grpSpPr>
        <xdr:sp macro="" textlink="">
          <xdr:nvSpPr>
            <xdr:cNvPr id="962" name="AutoShape 2873"/>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3" name="Rectangle 2874"/>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4" name="Rectangle 2875"/>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5" name="Line 2876"/>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6" name="AutoShape 2877"/>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958" name="Line 2878"/>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961" name="Picture 288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972" name="Picture 857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457200</xdr:colOff>
      <xdr:row>2</xdr:row>
      <xdr:rowOff>19050</xdr:rowOff>
    </xdr:from>
    <xdr:to>
      <xdr:col>7</xdr:col>
      <xdr:colOff>619125</xdr:colOff>
      <xdr:row>19</xdr:row>
      <xdr:rowOff>57150</xdr:rowOff>
    </xdr:to>
    <xdr:graphicFrame macro="">
      <xdr:nvGraphicFramePr>
        <xdr:cNvPr id="10483"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PL/RelacjeInwestorskie/Gielda/StrukturaAkcjonariatu/Strony/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Normal="70" zoomScaleSheetLayoutView="100" workbookViewId="0"/>
  </sheetViews>
  <sheetFormatPr defaultColWidth="12.140625" defaultRowHeight="0" customHeight="1" zeroHeight="1"/>
  <cols>
    <col min="1" max="1" width="30.42578125" style="46" bestFit="1" customWidth="1"/>
    <col min="2" max="6" width="12.140625" style="46" customWidth="1"/>
    <col min="7" max="245" width="9.140625" style="46" customWidth="1"/>
    <col min="246" max="246" width="0.42578125" style="46" customWidth="1"/>
    <col min="247" max="247" width="30.42578125" style="46" bestFit="1" customWidth="1"/>
    <col min="248" max="16384" width="12.140625" style="46"/>
  </cols>
  <sheetData>
    <row r="1" spans="1:6" ht="15.75">
      <c r="A1" s="13"/>
    </row>
    <row r="2" spans="1:6" ht="12.75" customHeight="1">
      <c r="A2" s="10"/>
      <c r="B2" s="11"/>
      <c r="C2" s="11"/>
      <c r="D2" s="11"/>
      <c r="E2" s="11"/>
      <c r="F2" s="11"/>
    </row>
    <row r="3" spans="1:6" ht="12.75" customHeight="1">
      <c r="A3" s="10"/>
      <c r="B3" s="11"/>
      <c r="C3" s="11"/>
      <c r="D3" s="11"/>
      <c r="E3" s="11"/>
      <c r="F3" s="11"/>
    </row>
    <row r="4" spans="1:6" ht="12.75" customHeight="1">
      <c r="A4" s="10"/>
      <c r="B4" s="11"/>
      <c r="C4" s="11"/>
      <c r="D4" s="11"/>
      <c r="E4" s="11"/>
      <c r="F4" s="11"/>
    </row>
    <row r="5" spans="1:6" ht="12.75">
      <c r="A5" s="10"/>
      <c r="B5" s="11"/>
      <c r="C5" s="11"/>
      <c r="D5" s="11"/>
      <c r="E5" s="11"/>
      <c r="F5" s="11"/>
    </row>
    <row r="6" spans="1:6" ht="12.75">
      <c r="A6" s="10"/>
      <c r="B6" s="11"/>
      <c r="C6" s="11"/>
      <c r="D6" s="11"/>
      <c r="E6" s="11"/>
      <c r="F6" s="11"/>
    </row>
    <row r="7" spans="1:6" ht="12.75">
      <c r="A7" s="10"/>
      <c r="B7" s="11"/>
      <c r="C7" s="11"/>
      <c r="D7" s="11"/>
      <c r="E7" s="11"/>
      <c r="F7" s="11"/>
    </row>
    <row r="8" spans="1:6" ht="12.75">
      <c r="A8" s="10"/>
      <c r="B8" s="11"/>
      <c r="C8" s="11"/>
      <c r="D8" s="11"/>
      <c r="E8" s="11"/>
      <c r="F8" s="11"/>
    </row>
    <row r="9" spans="1:6" ht="12.75">
      <c r="A9" s="10"/>
      <c r="B9" s="11"/>
      <c r="C9" s="11"/>
      <c r="D9" s="11"/>
      <c r="E9" s="11"/>
      <c r="F9" s="11"/>
    </row>
    <row r="10" spans="1:6" ht="12.75">
      <c r="A10" s="10"/>
      <c r="B10" s="11"/>
      <c r="C10" s="11"/>
      <c r="D10" s="11"/>
      <c r="E10" s="11"/>
      <c r="F10" s="11"/>
    </row>
    <row r="11" spans="1:6" ht="12.75">
      <c r="A11" s="10"/>
      <c r="B11" s="11"/>
      <c r="C11" s="11"/>
      <c r="D11" s="11"/>
      <c r="E11" s="11"/>
      <c r="F11" s="11"/>
    </row>
    <row r="12" spans="1:6" ht="12.75">
      <c r="A12" s="10"/>
      <c r="B12" s="11"/>
      <c r="C12" s="11"/>
      <c r="D12" s="11"/>
      <c r="E12" s="11"/>
      <c r="F12" s="11"/>
    </row>
    <row r="13" spans="1:6" ht="12.75">
      <c r="A13" s="10"/>
      <c r="B13" s="11"/>
      <c r="C13" s="11"/>
      <c r="D13" s="11"/>
      <c r="E13" s="11"/>
      <c r="F13" s="11"/>
    </row>
    <row r="14" spans="1:6" ht="12.75">
      <c r="A14" s="10"/>
      <c r="B14" s="11"/>
      <c r="C14" s="11"/>
      <c r="D14" s="11"/>
      <c r="E14" s="11"/>
      <c r="F14" s="11"/>
    </row>
    <row r="15" spans="1:6" ht="12.75">
      <c r="A15" s="10"/>
      <c r="B15" s="11"/>
      <c r="C15" s="11"/>
      <c r="D15" s="11"/>
      <c r="E15" s="11"/>
      <c r="F15" s="11"/>
    </row>
    <row r="16" spans="1:6" ht="12.75">
      <c r="A16" s="10"/>
      <c r="B16" s="11"/>
      <c r="C16" s="11"/>
      <c r="D16" s="11"/>
      <c r="E16" s="11"/>
      <c r="F16" s="11"/>
    </row>
    <row r="17" spans="1:6" ht="12.75">
      <c r="A17" s="10"/>
      <c r="B17" s="11"/>
      <c r="C17" s="11"/>
      <c r="D17" s="11"/>
      <c r="E17" s="11"/>
      <c r="F17" s="11"/>
    </row>
    <row r="18" spans="1:6" ht="12.75">
      <c r="A18" s="10"/>
      <c r="B18" s="11"/>
      <c r="C18" s="11"/>
      <c r="D18" s="11"/>
      <c r="E18" s="11"/>
      <c r="F18" s="11"/>
    </row>
    <row r="19" spans="1:6" ht="12.75">
      <c r="A19" s="10"/>
      <c r="B19" s="11"/>
      <c r="C19" s="11"/>
      <c r="D19" s="11"/>
      <c r="E19" s="11"/>
      <c r="F19" s="11"/>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3" t="s">
        <v>82</v>
      </c>
      <c r="B1" s="8"/>
      <c r="C1" s="8"/>
      <c r="D1" s="8"/>
      <c r="E1" s="8"/>
      <c r="F1" s="8"/>
      <c r="G1" s="8"/>
      <c r="H1" s="8"/>
      <c r="I1" s="8"/>
      <c r="J1" s="8"/>
      <c r="K1" s="8"/>
      <c r="L1" s="8"/>
    </row>
    <row r="2" spans="1:12">
      <c r="A2" s="8"/>
      <c r="B2" s="8"/>
      <c r="C2" s="8"/>
      <c r="D2" s="8"/>
      <c r="E2" s="8"/>
      <c r="F2" s="8"/>
      <c r="G2" s="8"/>
      <c r="H2" s="8"/>
      <c r="I2" s="8"/>
      <c r="J2" s="8"/>
      <c r="K2" s="8"/>
      <c r="L2" s="8"/>
    </row>
    <row r="3" spans="1:12">
      <c r="A3" s="11" t="s">
        <v>83</v>
      </c>
      <c r="B3" s="29"/>
      <c r="C3" s="29"/>
      <c r="D3" s="29"/>
      <c r="E3" s="29"/>
      <c r="F3" s="29"/>
      <c r="G3" s="29"/>
      <c r="H3" s="29"/>
      <c r="I3" s="29"/>
      <c r="J3" s="29"/>
      <c r="K3" s="29"/>
      <c r="L3" s="29"/>
    </row>
    <row r="4" spans="1:12" ht="25.5" customHeight="1">
      <c r="A4" s="11"/>
      <c r="B4" s="29"/>
      <c r="C4" s="29"/>
      <c r="D4" s="29"/>
      <c r="E4" s="29"/>
      <c r="F4" s="29"/>
      <c r="G4" s="29"/>
      <c r="H4" s="29"/>
      <c r="I4" s="29"/>
      <c r="J4" s="29"/>
      <c r="K4" s="29"/>
      <c r="L4" s="29"/>
    </row>
    <row r="5" spans="1:12" ht="25.5" customHeight="1">
      <c r="A5" s="11" t="s">
        <v>84</v>
      </c>
      <c r="B5" s="110">
        <v>0.46600000000000003</v>
      </c>
      <c r="C5" s="29"/>
      <c r="D5" s="29"/>
      <c r="E5" s="29"/>
      <c r="F5" s="111"/>
      <c r="G5" s="29"/>
      <c r="H5" s="112"/>
      <c r="I5" s="29"/>
      <c r="J5" s="29"/>
      <c r="K5" s="29"/>
      <c r="L5" s="29"/>
    </row>
    <row r="6" spans="1:12" ht="25.5" customHeight="1">
      <c r="A6" s="11" t="s">
        <v>85</v>
      </c>
      <c r="B6" s="110">
        <v>0.14599999999999999</v>
      </c>
      <c r="C6" s="29"/>
      <c r="D6" s="29"/>
      <c r="E6" s="29"/>
      <c r="F6" s="111"/>
      <c r="G6" s="29"/>
      <c r="H6" s="112"/>
      <c r="I6" s="29"/>
      <c r="J6" s="29"/>
      <c r="K6" s="29"/>
      <c r="L6" s="29"/>
    </row>
    <row r="7" spans="1:12" ht="25.5" customHeight="1">
      <c r="A7" s="11" t="s">
        <v>86</v>
      </c>
      <c r="B7" s="110">
        <v>0.13400000000000001</v>
      </c>
      <c r="C7" s="29"/>
      <c r="D7" s="29"/>
      <c r="E7" s="29"/>
      <c r="F7" s="111"/>
      <c r="G7" s="29"/>
      <c r="H7" s="112"/>
      <c r="I7" s="29"/>
      <c r="J7" s="29"/>
      <c r="K7" s="29"/>
      <c r="L7" s="29"/>
    </row>
    <row r="8" spans="1:12" ht="25.5" customHeight="1">
      <c r="A8" s="11" t="s">
        <v>87</v>
      </c>
      <c r="B8" s="110">
        <v>0.108</v>
      </c>
      <c r="C8" s="29"/>
      <c r="D8" s="29"/>
      <c r="E8" s="29"/>
      <c r="F8" s="111"/>
      <c r="G8" s="29"/>
      <c r="H8" s="112"/>
      <c r="I8" s="29"/>
      <c r="J8" s="29"/>
      <c r="K8" s="29"/>
      <c r="L8" s="29"/>
    </row>
    <row r="9" spans="1:12" ht="25.5" customHeight="1">
      <c r="A9" s="11" t="s">
        <v>88</v>
      </c>
      <c r="B9" s="110">
        <f>100%-SUM(B5:B8)</f>
        <v>0.14600000000000002</v>
      </c>
      <c r="C9" s="29"/>
      <c r="D9" s="29"/>
      <c r="E9" s="29"/>
      <c r="F9" s="111"/>
      <c r="G9" s="29"/>
      <c r="H9" s="112"/>
      <c r="I9" s="29"/>
      <c r="J9" s="29"/>
      <c r="K9" s="29"/>
      <c r="L9" s="29"/>
    </row>
    <row r="10" spans="1:12" ht="25.5" customHeight="1">
      <c r="A10" s="11"/>
      <c r="B10" s="29"/>
      <c r="C10" s="29"/>
      <c r="D10" s="29"/>
      <c r="E10" s="29"/>
      <c r="F10" s="111"/>
      <c r="G10" s="29"/>
      <c r="H10" s="112"/>
      <c r="I10" s="29"/>
      <c r="J10" s="29"/>
      <c r="K10" s="29"/>
      <c r="L10" s="29"/>
    </row>
    <row r="11" spans="1:12" ht="25.5" customHeight="1">
      <c r="A11" s="11"/>
      <c r="B11" s="29"/>
      <c r="C11" s="29"/>
      <c r="D11" s="29"/>
      <c r="E11" s="29"/>
      <c r="F11" s="111"/>
      <c r="G11" s="29"/>
      <c r="H11" s="112"/>
      <c r="I11" s="29"/>
      <c r="J11" s="29"/>
      <c r="K11" s="29"/>
      <c r="L11" s="29"/>
    </row>
    <row r="12" spans="1:12" ht="25.5" customHeight="1">
      <c r="A12" s="11"/>
      <c r="B12" s="29"/>
      <c r="C12" s="29"/>
      <c r="D12" s="29"/>
      <c r="E12" s="29"/>
      <c r="F12" s="111"/>
      <c r="G12" s="29"/>
      <c r="H12" s="112"/>
      <c r="I12" s="29"/>
      <c r="J12" s="29"/>
      <c r="K12" s="29"/>
      <c r="L12" s="29"/>
    </row>
    <row r="13" spans="1:12" ht="25.5" customHeight="1">
      <c r="A13" s="11"/>
      <c r="B13" s="29"/>
      <c r="C13" s="29"/>
      <c r="D13" s="29"/>
      <c r="E13" s="29"/>
      <c r="F13" s="29"/>
      <c r="G13" s="29"/>
      <c r="H13" s="29"/>
      <c r="I13" s="29"/>
      <c r="J13" s="29"/>
      <c r="K13" s="29"/>
      <c r="L13" s="29"/>
    </row>
    <row r="14" spans="1:12" ht="25.5" customHeight="1">
      <c r="A14" s="11"/>
      <c r="B14" s="29"/>
      <c r="C14" s="29"/>
      <c r="D14" s="29"/>
      <c r="E14" s="29"/>
      <c r="F14" s="29"/>
      <c r="G14" s="29"/>
      <c r="H14" s="29"/>
      <c r="I14" s="29"/>
      <c r="J14" s="29"/>
      <c r="K14" s="29"/>
      <c r="L14" s="29"/>
    </row>
    <row r="15" spans="1:12">
      <c r="A15" s="11"/>
      <c r="B15" s="29"/>
      <c r="C15" s="29"/>
      <c r="D15" s="29"/>
      <c r="E15" s="29"/>
      <c r="F15" s="29"/>
      <c r="G15" s="29"/>
      <c r="H15" s="29"/>
      <c r="I15" s="29"/>
      <c r="J15" s="29"/>
      <c r="K15" s="29"/>
      <c r="L15" s="29"/>
    </row>
    <row r="16" spans="1:12" s="11" customFormat="1">
      <c r="B16" s="29"/>
      <c r="C16" s="29"/>
      <c r="D16" s="29"/>
      <c r="E16" s="29"/>
      <c r="F16" s="29"/>
      <c r="G16" s="29"/>
      <c r="H16" s="29"/>
      <c r="I16" s="29"/>
      <c r="J16" s="29"/>
      <c r="K16" s="29"/>
      <c r="L16" s="29"/>
    </row>
    <row r="17" spans="2:12" s="11" customFormat="1">
      <c r="B17" s="29"/>
      <c r="C17" s="29"/>
      <c r="D17" s="29"/>
      <c r="E17" s="29"/>
      <c r="F17" s="29"/>
      <c r="G17" s="29"/>
      <c r="H17" s="29"/>
      <c r="I17" s="29"/>
      <c r="J17" s="29"/>
      <c r="K17" s="29"/>
      <c r="L17" s="29"/>
    </row>
    <row r="18" spans="2:12" s="11" customFormat="1">
      <c r="B18" s="29"/>
      <c r="C18" s="29"/>
      <c r="D18" s="29"/>
      <c r="E18" s="29"/>
      <c r="F18" s="29"/>
      <c r="G18" s="29"/>
      <c r="H18" s="29"/>
      <c r="I18" s="29"/>
      <c r="J18" s="29"/>
      <c r="K18" s="29"/>
      <c r="L18" s="29"/>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89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1.42578125" bestFit="1" customWidth="1"/>
    <col min="2" max="6" width="10.42578125" bestFit="1" customWidth="1"/>
  </cols>
  <sheetData>
    <row r="1" spans="1:6" ht="15.75">
      <c r="A1" s="13" t="s">
        <v>90</v>
      </c>
      <c r="B1" s="11"/>
      <c r="C1" s="11"/>
      <c r="D1" s="11"/>
      <c r="E1" s="11"/>
      <c r="F1" s="11"/>
    </row>
    <row r="2" spans="1:6">
      <c r="A2" s="10"/>
      <c r="B2" s="11"/>
      <c r="C2" s="11"/>
      <c r="D2" s="11"/>
      <c r="E2" s="11"/>
      <c r="F2" s="11"/>
    </row>
    <row r="3" spans="1:6" ht="13.5" thickBot="1">
      <c r="A3" s="18" t="s">
        <v>91</v>
      </c>
      <c r="B3" s="19">
        <v>2015</v>
      </c>
      <c r="C3" s="19">
        <v>2016</v>
      </c>
      <c r="D3" s="19">
        <v>2017</v>
      </c>
      <c r="E3" s="19">
        <v>2018</v>
      </c>
      <c r="F3" s="19">
        <v>2019</v>
      </c>
    </row>
    <row r="4" spans="1:6">
      <c r="A4" s="15" t="s">
        <v>92</v>
      </c>
      <c r="B4" s="12">
        <v>30908</v>
      </c>
      <c r="C4" s="12">
        <v>30147</v>
      </c>
      <c r="D4" s="12">
        <v>33228</v>
      </c>
      <c r="E4" s="12">
        <v>33380</v>
      </c>
      <c r="F4" s="12">
        <v>33879</v>
      </c>
    </row>
    <row r="5" spans="1:6">
      <c r="A5" s="1"/>
      <c r="B5" s="1"/>
      <c r="C5" s="1"/>
      <c r="D5" s="1"/>
      <c r="E5" s="1"/>
      <c r="F5" s="1"/>
    </row>
    <row r="6" spans="1:6" ht="13.5" thickBot="1">
      <c r="A6" s="18" t="s">
        <v>93</v>
      </c>
      <c r="B6" s="19">
        <v>2015</v>
      </c>
      <c r="C6" s="19">
        <v>2016</v>
      </c>
      <c r="D6" s="19">
        <v>2017</v>
      </c>
      <c r="E6" s="19">
        <v>2018</v>
      </c>
      <c r="F6" s="19">
        <v>2019</v>
      </c>
    </row>
    <row r="7" spans="1:6">
      <c r="A7" s="15" t="s">
        <v>92</v>
      </c>
      <c r="B7" s="12">
        <v>15674</v>
      </c>
      <c r="C7" s="12">
        <v>15130</v>
      </c>
      <c r="D7" s="12">
        <v>15220</v>
      </c>
      <c r="E7" s="12">
        <v>15854.802029999999</v>
      </c>
      <c r="F7" s="12">
        <v>16207</v>
      </c>
    </row>
    <row r="8" spans="1:6">
      <c r="A8" s="15" t="s">
        <v>94</v>
      </c>
      <c r="B8" s="14">
        <v>0.96</v>
      </c>
      <c r="C8" s="14">
        <v>0.93</v>
      </c>
      <c r="D8" s="14">
        <v>0.93</v>
      </c>
      <c r="E8" s="14">
        <v>0.97</v>
      </c>
      <c r="F8" s="14">
        <v>0.99</v>
      </c>
    </row>
    <row r="9" spans="1:6">
      <c r="A9" s="15" t="s">
        <v>95</v>
      </c>
      <c r="B9" s="14">
        <v>0.79</v>
      </c>
      <c r="C9" s="14">
        <v>0.79</v>
      </c>
      <c r="D9" s="14">
        <v>0.8</v>
      </c>
      <c r="E9" s="14">
        <v>0.81</v>
      </c>
      <c r="F9" s="14">
        <v>0.84</v>
      </c>
    </row>
    <row r="10" spans="1:6">
      <c r="A10" s="15" t="s">
        <v>96</v>
      </c>
      <c r="B10" s="14">
        <v>0.31</v>
      </c>
      <c r="C10" s="14">
        <v>0.31</v>
      </c>
      <c r="D10" s="14">
        <v>0.32</v>
      </c>
      <c r="E10" s="14">
        <v>0.32</v>
      </c>
      <c r="F10" s="14">
        <v>0.34</v>
      </c>
    </row>
    <row r="11" spans="1:6">
      <c r="A11" s="15" t="s">
        <v>97</v>
      </c>
      <c r="B11" s="14">
        <v>0.48</v>
      </c>
      <c r="C11" s="14">
        <v>0.48</v>
      </c>
      <c r="D11" s="14">
        <v>0.48</v>
      </c>
      <c r="E11" s="14">
        <v>0.49</v>
      </c>
      <c r="F11" s="14">
        <v>0.5</v>
      </c>
    </row>
    <row r="12" spans="1:6">
      <c r="A12" s="1"/>
      <c r="B12" s="1"/>
      <c r="C12" s="1"/>
      <c r="D12" s="1"/>
      <c r="E12" s="1"/>
      <c r="F12" s="1"/>
    </row>
    <row r="13" spans="1:6" ht="13.5" thickBot="1">
      <c r="A13" s="18" t="s">
        <v>98</v>
      </c>
      <c r="B13" s="19">
        <v>2015</v>
      </c>
      <c r="C13" s="19">
        <v>2016</v>
      </c>
      <c r="D13" s="19">
        <v>2017</v>
      </c>
      <c r="E13" s="19">
        <v>2018</v>
      </c>
      <c r="F13" s="19">
        <v>2019</v>
      </c>
    </row>
    <row r="14" spans="1:6">
      <c r="A14" s="15" t="s">
        <v>92</v>
      </c>
      <c r="B14" s="12">
        <v>6495</v>
      </c>
      <c r="C14" s="12">
        <v>5422</v>
      </c>
      <c r="D14" s="12">
        <v>7894</v>
      </c>
      <c r="E14" s="12">
        <v>7554.6556060000003</v>
      </c>
      <c r="F14" s="12">
        <v>7854</v>
      </c>
    </row>
    <row r="15" spans="1:6">
      <c r="A15" s="15" t="s">
        <v>94</v>
      </c>
      <c r="B15" s="14">
        <v>0.84</v>
      </c>
      <c r="C15" s="14">
        <v>0.62</v>
      </c>
      <c r="D15" s="14">
        <v>0.91</v>
      </c>
      <c r="E15" s="14">
        <v>0.87</v>
      </c>
      <c r="F15" s="14">
        <v>0.9</v>
      </c>
    </row>
    <row r="16" spans="1:6">
      <c r="A16" s="15" t="s">
        <v>95</v>
      </c>
      <c r="B16" s="14">
        <v>0.82</v>
      </c>
      <c r="C16" s="14">
        <v>0.82</v>
      </c>
      <c r="D16" s="14">
        <v>0.79</v>
      </c>
      <c r="E16" s="14">
        <v>0.8</v>
      </c>
      <c r="F16" s="14">
        <v>0.81</v>
      </c>
    </row>
    <row r="17" spans="1:6">
      <c r="A17" s="15" t="s">
        <v>96</v>
      </c>
      <c r="B17" s="14">
        <v>0.35</v>
      </c>
      <c r="C17" s="14">
        <v>0.34</v>
      </c>
      <c r="D17" s="14">
        <v>0.35</v>
      </c>
      <c r="E17" s="14">
        <v>0.34</v>
      </c>
      <c r="F17" s="14">
        <v>0.35</v>
      </c>
    </row>
    <row r="18" spans="1:6">
      <c r="A18" s="15" t="s">
        <v>97</v>
      </c>
      <c r="B18" s="14">
        <v>0.47</v>
      </c>
      <c r="C18" s="14">
        <v>0.48</v>
      </c>
      <c r="D18" s="14">
        <v>0.44</v>
      </c>
      <c r="E18" s="14">
        <v>0.46</v>
      </c>
      <c r="F18" s="14">
        <v>0.46</v>
      </c>
    </row>
    <row r="19" spans="1:6">
      <c r="A19" s="1"/>
      <c r="B19" s="1"/>
      <c r="C19" s="1"/>
      <c r="D19" s="1"/>
      <c r="E19" s="1"/>
      <c r="F19" s="1"/>
    </row>
    <row r="20" spans="1:6" ht="13.5" thickBot="1">
      <c r="A20" s="18" t="s">
        <v>99</v>
      </c>
      <c r="B20" s="19">
        <v>2015</v>
      </c>
      <c r="C20" s="19">
        <v>2016</v>
      </c>
      <c r="D20" s="19">
        <v>2017</v>
      </c>
      <c r="E20" s="19">
        <v>2018</v>
      </c>
      <c r="F20" s="19">
        <v>2019</v>
      </c>
    </row>
    <row r="21" spans="1:6">
      <c r="A21" s="15" t="s">
        <v>92</v>
      </c>
      <c r="B21" s="12">
        <v>8486</v>
      </c>
      <c r="C21" s="12">
        <v>9323</v>
      </c>
      <c r="D21" s="12">
        <v>9821</v>
      </c>
      <c r="E21" s="12">
        <v>9689.5074387790009</v>
      </c>
      <c r="F21" s="12">
        <v>9515</v>
      </c>
    </row>
    <row r="22" spans="1:6">
      <c r="A22" s="15" t="s">
        <v>94</v>
      </c>
      <c r="B22" s="14">
        <v>0.83</v>
      </c>
      <c r="C22" s="14">
        <v>0.91</v>
      </c>
      <c r="D22" s="14">
        <v>0.96</v>
      </c>
      <c r="E22" s="14">
        <v>0.95</v>
      </c>
      <c r="F22" s="14">
        <v>0.93</v>
      </c>
    </row>
    <row r="23" spans="1:6">
      <c r="A23" s="15" t="s">
        <v>95</v>
      </c>
      <c r="B23" s="14">
        <v>0.77</v>
      </c>
      <c r="C23" s="14">
        <v>0.76</v>
      </c>
      <c r="D23" s="14">
        <v>0.75</v>
      </c>
      <c r="E23" s="14">
        <v>0.73</v>
      </c>
      <c r="F23" s="14">
        <v>0.74</v>
      </c>
    </row>
    <row r="24" spans="1:6">
      <c r="A24" s="15" t="s">
        <v>96</v>
      </c>
      <c r="B24" s="14">
        <v>0.31</v>
      </c>
      <c r="C24" s="14">
        <v>0.31</v>
      </c>
      <c r="D24" s="14">
        <v>0.3</v>
      </c>
      <c r="E24" s="14">
        <v>0.28000000000000003</v>
      </c>
      <c r="F24" s="14">
        <v>0.28999999999999998</v>
      </c>
    </row>
    <row r="25" spans="1:6">
      <c r="A25" s="15" t="s">
        <v>97</v>
      </c>
      <c r="B25" s="14">
        <v>0.46</v>
      </c>
      <c r="C25" s="14">
        <v>0.45</v>
      </c>
      <c r="D25" s="14">
        <v>0.45</v>
      </c>
      <c r="E25" s="14">
        <v>0.45</v>
      </c>
      <c r="F25" s="14">
        <v>0.45</v>
      </c>
    </row>
    <row r="26" spans="1:6" s="11" customFormat="1"/>
    <row r="27" spans="1:6" s="11" customFormat="1"/>
    <row r="28" spans="1:6" s="11" customFormat="1"/>
    <row r="29" spans="1:6" s="11" customFormat="1"/>
    <row r="30" spans="1:6"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5.140625" customWidth="1"/>
    <col min="2" max="6" width="10.42578125" bestFit="1" customWidth="1"/>
  </cols>
  <sheetData>
    <row r="1" spans="1:6" ht="15.75">
      <c r="A1" s="13" t="s">
        <v>100</v>
      </c>
      <c r="B1" s="11"/>
      <c r="C1" s="11"/>
      <c r="D1" s="11"/>
      <c r="E1" s="11"/>
      <c r="F1" s="11"/>
    </row>
    <row r="2" spans="1:6">
      <c r="A2" s="10"/>
      <c r="B2" s="11"/>
      <c r="C2" s="11"/>
      <c r="D2" s="11"/>
      <c r="E2" s="11"/>
      <c r="F2" s="11"/>
    </row>
    <row r="3" spans="1:6" ht="13.5" thickBot="1">
      <c r="A3" s="18" t="s">
        <v>91</v>
      </c>
      <c r="B3" s="19">
        <v>2015</v>
      </c>
      <c r="C3" s="19">
        <v>2016</v>
      </c>
      <c r="D3" s="19">
        <v>2017</v>
      </c>
      <c r="E3" s="19">
        <v>2018</v>
      </c>
      <c r="F3" s="19">
        <v>2019</v>
      </c>
    </row>
    <row r="4" spans="1:6" ht="25.5">
      <c r="A4" s="16" t="s">
        <v>101</v>
      </c>
      <c r="B4" s="21">
        <v>6925</v>
      </c>
      <c r="C4" s="21">
        <v>7039</v>
      </c>
      <c r="D4" s="21">
        <v>7526</v>
      </c>
      <c r="E4" s="21">
        <v>7344</v>
      </c>
      <c r="F4" s="21">
        <v>7384</v>
      </c>
    </row>
    <row r="5" spans="1:6" ht="25.5">
      <c r="A5" s="17" t="s">
        <v>102</v>
      </c>
      <c r="B5" s="21">
        <v>14644</v>
      </c>
      <c r="C5" s="21">
        <v>14243</v>
      </c>
      <c r="D5" s="21">
        <v>15406</v>
      </c>
      <c r="E5" s="21">
        <v>15816</v>
      </c>
      <c r="F5" s="21">
        <v>16289</v>
      </c>
    </row>
    <row r="6" spans="1:6" ht="26.25" thickBot="1">
      <c r="A6" s="22" t="s">
        <v>103</v>
      </c>
      <c r="B6" s="23">
        <v>4549</v>
      </c>
      <c r="C6" s="23">
        <v>4547</v>
      </c>
      <c r="D6" s="23">
        <v>4887</v>
      </c>
      <c r="E6" s="23">
        <v>4974</v>
      </c>
      <c r="F6" s="23">
        <v>4725</v>
      </c>
    </row>
    <row r="7" spans="1:6" ht="25.5">
      <c r="A7" s="17" t="s">
        <v>104</v>
      </c>
      <c r="B7" s="21">
        <v>836</v>
      </c>
      <c r="C7" s="21">
        <v>680</v>
      </c>
      <c r="D7" s="21">
        <v>892</v>
      </c>
      <c r="E7" s="21">
        <v>873</v>
      </c>
      <c r="F7" s="21">
        <v>1044</v>
      </c>
    </row>
    <row r="8" spans="1:6" ht="26.25" thickBot="1">
      <c r="A8" s="22" t="s">
        <v>105</v>
      </c>
      <c r="B8" s="23">
        <v>439</v>
      </c>
      <c r="C8" s="23">
        <v>283</v>
      </c>
      <c r="D8" s="23">
        <v>565</v>
      </c>
      <c r="E8" s="23">
        <v>532</v>
      </c>
      <c r="F8" s="23">
        <v>549</v>
      </c>
    </row>
    <row r="9" spans="1:6" ht="25.5">
      <c r="A9" s="17" t="s">
        <v>106</v>
      </c>
      <c r="B9" s="21">
        <v>353</v>
      </c>
      <c r="C9" s="21">
        <v>249</v>
      </c>
      <c r="D9" s="21">
        <v>364</v>
      </c>
      <c r="E9" s="21">
        <v>370</v>
      </c>
      <c r="F9" s="21">
        <v>424</v>
      </c>
    </row>
    <row r="10" spans="1:6" ht="38.25">
      <c r="A10" s="17" t="s">
        <v>107</v>
      </c>
      <c r="B10" s="21">
        <v>1147</v>
      </c>
      <c r="C10" s="21">
        <v>1158</v>
      </c>
      <c r="D10" s="21">
        <v>1088</v>
      </c>
      <c r="E10" s="21">
        <v>1074</v>
      </c>
      <c r="F10" s="21">
        <v>1059</v>
      </c>
    </row>
    <row r="11" spans="1:6" ht="25.5">
      <c r="A11" s="17" t="s">
        <v>108</v>
      </c>
      <c r="B11" s="21">
        <v>441</v>
      </c>
      <c r="C11" s="21">
        <v>371</v>
      </c>
      <c r="D11" s="21">
        <v>395</v>
      </c>
      <c r="E11" s="21">
        <v>383</v>
      </c>
      <c r="F11" s="21">
        <v>333</v>
      </c>
    </row>
    <row r="12" spans="1:6" ht="18" customHeight="1">
      <c r="A12" s="5" t="s">
        <v>3</v>
      </c>
      <c r="B12" s="21">
        <v>584</v>
      </c>
      <c r="C12" s="21">
        <v>601</v>
      </c>
      <c r="D12" s="21">
        <v>519</v>
      </c>
      <c r="E12" s="21">
        <v>486</v>
      </c>
      <c r="F12" s="21">
        <v>648</v>
      </c>
    </row>
    <row r="13" spans="1:6" ht="18" customHeight="1" thickBot="1">
      <c r="A13" s="113" t="s">
        <v>109</v>
      </c>
      <c r="B13" s="23">
        <v>2313</v>
      </c>
      <c r="C13" s="23">
        <v>2523</v>
      </c>
      <c r="D13" s="23">
        <v>2782</v>
      </c>
      <c r="E13" s="23">
        <v>2592</v>
      </c>
      <c r="F13" s="23">
        <v>2733</v>
      </c>
    </row>
    <row r="14" spans="1:6" ht="25.5" customHeight="1">
      <c r="A14" s="5" t="s">
        <v>110</v>
      </c>
      <c r="B14" s="21">
        <v>32231</v>
      </c>
      <c r="C14" s="21">
        <v>31694</v>
      </c>
      <c r="D14" s="21">
        <v>34424</v>
      </c>
      <c r="E14" s="21">
        <v>34444</v>
      </c>
      <c r="F14" s="21">
        <v>35188</v>
      </c>
    </row>
    <row r="15" spans="1:6">
      <c r="A15" s="1"/>
      <c r="B15" s="1"/>
      <c r="C15" s="1"/>
      <c r="D15" s="1"/>
      <c r="E15" s="1"/>
      <c r="F15" s="1"/>
    </row>
    <row r="16" spans="1:6">
      <c r="A16" s="1"/>
      <c r="B16" s="1"/>
      <c r="C16" s="1"/>
      <c r="D16" s="1"/>
      <c r="E16" s="1"/>
      <c r="F16" s="1"/>
    </row>
    <row r="17" spans="1:6">
      <c r="A17" s="1"/>
      <c r="B17" s="1"/>
      <c r="C17" s="1"/>
      <c r="D17" s="1"/>
      <c r="E17" s="1"/>
      <c r="F17" s="1"/>
    </row>
    <row r="18" spans="1:6">
      <c r="A18" s="1"/>
      <c r="B18" s="1"/>
      <c r="C18" s="1"/>
      <c r="D18" s="1"/>
      <c r="E18" s="1"/>
      <c r="F18" s="1"/>
    </row>
    <row r="19" spans="1:6">
      <c r="A19" s="1"/>
      <c r="B19" s="1"/>
      <c r="C19" s="1"/>
      <c r="D19" s="1"/>
      <c r="E19" s="1"/>
      <c r="F19" s="1"/>
    </row>
    <row r="20" spans="1:6">
      <c r="A20" s="1"/>
      <c r="B20" s="1"/>
      <c r="C20" s="1"/>
      <c r="D20" s="1"/>
      <c r="E20" s="1"/>
      <c r="F20" s="1"/>
    </row>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s="11" customFormat="1"/>
    <row r="27" spans="1:6" s="11" customFormat="1"/>
    <row r="28" spans="1:6" s="11" customFormat="1"/>
    <row r="29" spans="1:6" s="11" customFormat="1"/>
    <row r="30" spans="1:6" s="11" customFormat="1"/>
  </sheetData>
  <pageMargins left="0.7" right="0.7" top="0.75" bottom="0.75" header="0.3" footer="0.3"/>
  <pageSetup paperSize="9"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22"/>
  <sheetViews>
    <sheetView view="pageBreakPreview" zoomScaleNormal="100" zoomScaleSheetLayoutView="100" workbookViewId="0"/>
  </sheetViews>
  <sheetFormatPr defaultRowHeight="12.75"/>
  <cols>
    <col min="1" max="1" width="45.140625" customWidth="1"/>
    <col min="2" max="6" width="10.42578125" bestFit="1" customWidth="1"/>
  </cols>
  <sheetData>
    <row r="1" spans="1:6" ht="15.75">
      <c r="A1" s="13" t="s">
        <v>111</v>
      </c>
      <c r="B1" s="11"/>
      <c r="C1" s="11"/>
      <c r="D1" s="11"/>
      <c r="E1" s="11"/>
      <c r="F1" s="11"/>
    </row>
    <row r="2" spans="1:6" ht="15.75">
      <c r="A2" s="13"/>
      <c r="B2" s="11"/>
      <c r="C2" s="11"/>
      <c r="D2" s="11"/>
      <c r="E2" s="11"/>
      <c r="F2" s="11"/>
    </row>
    <row r="3" spans="1:6" ht="18" customHeight="1" thickBot="1">
      <c r="A3" s="20" t="s">
        <v>91</v>
      </c>
      <c r="B3" s="19">
        <v>2015</v>
      </c>
      <c r="C3" s="19">
        <v>2016</v>
      </c>
      <c r="D3" s="19">
        <v>2017</v>
      </c>
      <c r="E3" s="19">
        <v>2018</v>
      </c>
      <c r="F3" s="19">
        <v>2019</v>
      </c>
    </row>
    <row r="4" spans="1:6" ht="26.25" customHeight="1" thickBot="1">
      <c r="A4" s="24" t="s">
        <v>6</v>
      </c>
      <c r="B4" s="36">
        <v>30380</v>
      </c>
      <c r="C4" s="36">
        <v>30708</v>
      </c>
      <c r="D4" s="36">
        <v>32925</v>
      </c>
      <c r="E4" s="36">
        <v>32716</v>
      </c>
      <c r="F4" s="36">
        <v>32740</v>
      </c>
    </row>
    <row r="5" spans="1:6" ht="25.5">
      <c r="A5" s="16" t="s">
        <v>101</v>
      </c>
      <c r="B5" s="21">
        <v>5437</v>
      </c>
      <c r="C5" s="21">
        <v>5765</v>
      </c>
      <c r="D5" s="21">
        <v>5818</v>
      </c>
      <c r="E5" s="21">
        <v>5450</v>
      </c>
      <c r="F5" s="21">
        <v>5231</v>
      </c>
    </row>
    <row r="6" spans="1:6" ht="25.5">
      <c r="A6" s="17" t="s">
        <v>102</v>
      </c>
      <c r="B6" s="21">
        <v>11995</v>
      </c>
      <c r="C6" s="21">
        <v>12460</v>
      </c>
      <c r="D6" s="21">
        <v>13343</v>
      </c>
      <c r="E6" s="21">
        <v>13653</v>
      </c>
      <c r="F6" s="21">
        <v>13974</v>
      </c>
    </row>
    <row r="7" spans="1:6" ht="26.25" thickBot="1">
      <c r="A7" s="22" t="s">
        <v>103</v>
      </c>
      <c r="B7" s="23">
        <v>4544</v>
      </c>
      <c r="C7" s="23">
        <v>4334</v>
      </c>
      <c r="D7" s="23">
        <v>4879</v>
      </c>
      <c r="E7" s="23">
        <v>5032</v>
      </c>
      <c r="F7" s="23">
        <v>4784</v>
      </c>
    </row>
    <row r="8" spans="1:6" ht="25.5">
      <c r="A8" s="17" t="s">
        <v>104</v>
      </c>
      <c r="B8" s="21">
        <v>878</v>
      </c>
      <c r="C8" s="21">
        <v>681</v>
      </c>
      <c r="D8" s="21">
        <v>868</v>
      </c>
      <c r="E8" s="21">
        <v>849</v>
      </c>
      <c r="F8" s="21">
        <v>1022</v>
      </c>
    </row>
    <row r="9" spans="1:6" ht="26.25" thickBot="1">
      <c r="A9" s="22" t="s">
        <v>105</v>
      </c>
      <c r="B9" s="23">
        <v>482</v>
      </c>
      <c r="C9" s="23">
        <v>245</v>
      </c>
      <c r="D9" s="23">
        <v>550</v>
      </c>
      <c r="E9" s="23">
        <v>540</v>
      </c>
      <c r="F9" s="23">
        <v>519</v>
      </c>
    </row>
    <row r="10" spans="1:6" ht="25.5">
      <c r="A10" s="17" t="s">
        <v>106</v>
      </c>
      <c r="B10" s="21">
        <v>358</v>
      </c>
      <c r="C10" s="21">
        <v>248</v>
      </c>
      <c r="D10" s="21">
        <v>360</v>
      </c>
      <c r="E10" s="21">
        <v>368</v>
      </c>
      <c r="F10" s="21">
        <v>424</v>
      </c>
    </row>
    <row r="11" spans="1:6" ht="38.25">
      <c r="A11" s="17" t="s">
        <v>107</v>
      </c>
      <c r="B11" s="21">
        <v>1146</v>
      </c>
      <c r="C11" s="21">
        <v>1089</v>
      </c>
      <c r="D11" s="21">
        <v>1081</v>
      </c>
      <c r="E11" s="21">
        <v>1067</v>
      </c>
      <c r="F11" s="21">
        <v>1030</v>
      </c>
    </row>
    <row r="12" spans="1:6" ht="25.5">
      <c r="A12" s="17" t="s">
        <v>108</v>
      </c>
      <c r="B12" s="21">
        <v>445</v>
      </c>
      <c r="C12" s="21">
        <v>351</v>
      </c>
      <c r="D12" s="21">
        <v>391</v>
      </c>
      <c r="E12" s="21">
        <v>371</v>
      </c>
      <c r="F12" s="21">
        <v>343</v>
      </c>
    </row>
    <row r="13" spans="1:6" ht="18" customHeight="1">
      <c r="A13" s="5" t="s">
        <v>3</v>
      </c>
      <c r="B13" s="21">
        <v>587</v>
      </c>
      <c r="C13" s="21">
        <v>605</v>
      </c>
      <c r="D13" s="21">
        <v>523</v>
      </c>
      <c r="E13" s="21">
        <v>508</v>
      </c>
      <c r="F13" s="21">
        <v>647</v>
      </c>
    </row>
    <row r="14" spans="1:6" ht="18" customHeight="1" thickBot="1">
      <c r="A14" s="113" t="s">
        <v>109</v>
      </c>
      <c r="B14" s="23">
        <v>4508</v>
      </c>
      <c r="C14" s="23">
        <v>4930</v>
      </c>
      <c r="D14" s="23">
        <v>5112</v>
      </c>
      <c r="E14" s="23">
        <v>4878</v>
      </c>
      <c r="F14" s="23">
        <v>4766</v>
      </c>
    </row>
    <row r="15" spans="1:6" ht="13.5" thickBot="1">
      <c r="A15" s="1"/>
      <c r="B15" s="1"/>
      <c r="C15" s="1"/>
      <c r="D15" s="1"/>
      <c r="E15" s="1"/>
      <c r="F15" s="1"/>
    </row>
    <row r="16" spans="1:6" ht="13.5" thickBot="1">
      <c r="A16" s="24" t="s">
        <v>112</v>
      </c>
      <c r="B16" s="36">
        <v>7986</v>
      </c>
      <c r="C16" s="36">
        <v>8187</v>
      </c>
      <c r="D16" s="36">
        <v>8819</v>
      </c>
      <c r="E16" s="36">
        <v>9448</v>
      </c>
      <c r="F16" s="36">
        <v>9817</v>
      </c>
    </row>
    <row r="17" spans="1:6" ht="25.5">
      <c r="A17" s="16" t="s">
        <v>101</v>
      </c>
      <c r="B17" s="21">
        <v>3000</v>
      </c>
      <c r="C17" s="21">
        <v>3136</v>
      </c>
      <c r="D17" s="21">
        <v>3339</v>
      </c>
      <c r="E17" s="21">
        <v>3546</v>
      </c>
      <c r="F17" s="21">
        <v>3776</v>
      </c>
    </row>
    <row r="18" spans="1:6" ht="26.25" thickBot="1">
      <c r="A18" s="22" t="s">
        <v>113</v>
      </c>
      <c r="B18" s="23">
        <v>4986</v>
      </c>
      <c r="C18" s="23">
        <v>5051</v>
      </c>
      <c r="D18" s="23">
        <v>5480</v>
      </c>
      <c r="E18" s="23">
        <v>5902</v>
      </c>
      <c r="F18" s="23">
        <v>6041</v>
      </c>
    </row>
    <row r="19" spans="1:6" ht="13.5" thickBot="1">
      <c r="A19" s="18"/>
      <c r="B19" s="19"/>
      <c r="C19" s="19"/>
      <c r="D19" s="19"/>
      <c r="E19" s="19"/>
      <c r="F19" s="19"/>
    </row>
    <row r="20" spans="1:6" ht="13.5" thickBot="1">
      <c r="A20" s="24" t="s">
        <v>114</v>
      </c>
      <c r="B20" s="36">
        <v>310</v>
      </c>
      <c r="C20" s="36">
        <v>558</v>
      </c>
      <c r="D20" s="36">
        <v>638</v>
      </c>
      <c r="E20" s="36">
        <v>728</v>
      </c>
      <c r="F20" s="36">
        <v>736</v>
      </c>
    </row>
    <row r="21" spans="1:6" ht="13.5" thickBot="1">
      <c r="A21" s="11"/>
      <c r="B21" s="122"/>
      <c r="C21" s="122"/>
      <c r="D21" s="122"/>
      <c r="E21" s="122"/>
      <c r="F21" s="122"/>
    </row>
    <row r="22" spans="1:6" ht="13.5" thickBot="1">
      <c r="A22" s="24" t="s">
        <v>115</v>
      </c>
      <c r="B22" s="36">
        <v>38676</v>
      </c>
      <c r="C22" s="36">
        <v>39453</v>
      </c>
      <c r="D22" s="36">
        <v>42382</v>
      </c>
      <c r="E22" s="36">
        <v>42892</v>
      </c>
      <c r="F22" s="36">
        <v>43293</v>
      </c>
    </row>
  </sheetData>
  <pageMargins left="0.7" right="0.7" top="0.75" bottom="0.75" header="0.3" footer="0.3"/>
  <pageSetup paperSize="9" scale="8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3" t="s">
        <v>118</v>
      </c>
      <c r="B1" s="11"/>
      <c r="C1" s="11"/>
      <c r="D1" s="11"/>
      <c r="E1" s="11"/>
      <c r="F1" s="11"/>
      <c r="G1" s="11"/>
      <c r="H1" s="11"/>
      <c r="I1" s="11"/>
      <c r="J1" s="11"/>
      <c r="K1" s="11"/>
      <c r="L1" s="11"/>
    </row>
    <row r="2" spans="1:14" ht="15.75">
      <c r="A2" s="13" t="s">
        <v>116</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114"/>
      <c r="E5" s="12"/>
      <c r="F5" s="11"/>
      <c r="G5" s="11"/>
      <c r="H5" s="11"/>
      <c r="I5" s="11"/>
      <c r="J5" s="11"/>
      <c r="K5" s="11"/>
      <c r="L5" s="11"/>
      <c r="M5" s="11"/>
      <c r="N5" s="11"/>
    </row>
    <row r="6" spans="1:14">
      <c r="A6" s="11"/>
      <c r="B6" s="11"/>
      <c r="C6" s="11"/>
      <c r="D6" s="114"/>
      <c r="E6" s="12"/>
      <c r="F6" s="11"/>
      <c r="G6" s="11"/>
      <c r="H6" s="11"/>
      <c r="I6" s="11"/>
      <c r="J6" s="11"/>
      <c r="K6" s="11"/>
      <c r="L6" s="11"/>
      <c r="M6" s="11"/>
      <c r="N6" s="11"/>
    </row>
    <row r="7" spans="1:14">
      <c r="A7" s="11"/>
      <c r="B7" s="11"/>
      <c r="C7" s="11"/>
      <c r="D7" s="114"/>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84</v>
      </c>
      <c r="D10" s="114">
        <v>0.59899999999999998</v>
      </c>
      <c r="E10" s="11"/>
      <c r="F10" s="11"/>
      <c r="G10" s="11"/>
      <c r="H10" s="11"/>
      <c r="I10" s="11"/>
      <c r="J10" s="11"/>
      <c r="K10" s="11"/>
      <c r="L10" s="11"/>
      <c r="M10" s="11"/>
      <c r="N10" s="11"/>
    </row>
    <row r="11" spans="1:14">
      <c r="A11" s="11"/>
      <c r="B11" s="11"/>
      <c r="C11" s="11" t="s">
        <v>85</v>
      </c>
      <c r="D11" s="114">
        <v>0.30199999999999999</v>
      </c>
      <c r="E11" s="11"/>
      <c r="F11" s="11"/>
      <c r="G11" s="11"/>
      <c r="H11" s="11"/>
      <c r="I11" s="11"/>
      <c r="J11" s="11"/>
      <c r="K11" s="11"/>
      <c r="L11" s="11"/>
      <c r="M11" s="11"/>
      <c r="N11" s="11"/>
    </row>
    <row r="12" spans="1:14">
      <c r="A12" s="11"/>
      <c r="B12" s="11"/>
      <c r="C12" s="11" t="s">
        <v>86</v>
      </c>
      <c r="D12" s="114">
        <v>9.0999999999999998E-2</v>
      </c>
      <c r="E12" s="11"/>
      <c r="F12" s="11"/>
      <c r="G12" s="11"/>
      <c r="H12" s="11"/>
      <c r="I12" s="11"/>
      <c r="J12" s="11"/>
      <c r="K12" s="11"/>
      <c r="L12" s="11"/>
      <c r="M12" s="11"/>
      <c r="N12" s="11"/>
    </row>
    <row r="13" spans="1:14">
      <c r="A13" s="11"/>
      <c r="B13" s="11"/>
      <c r="C13" s="11" t="s">
        <v>117</v>
      </c>
      <c r="D13" s="114">
        <v>8.0000000000000002E-3</v>
      </c>
      <c r="E13" s="11"/>
      <c r="F13" s="11"/>
      <c r="G13" s="11"/>
      <c r="H13" s="11"/>
      <c r="I13" s="11"/>
      <c r="J13" s="11"/>
      <c r="K13" s="11"/>
      <c r="L13" s="11"/>
      <c r="M13" s="11"/>
      <c r="N13" s="11"/>
    </row>
    <row r="14" spans="1:14">
      <c r="A14" s="11"/>
      <c r="B14" s="11"/>
      <c r="C14" s="11" t="s">
        <v>33</v>
      </c>
      <c r="D14" s="114">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115"/>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46"/>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7" ht="15.75">
      <c r="A1" s="13" t="s">
        <v>119</v>
      </c>
      <c r="B1" s="11"/>
      <c r="C1" s="11"/>
      <c r="D1" s="11"/>
      <c r="E1" s="11"/>
      <c r="F1" s="11"/>
      <c r="G1" s="11"/>
    </row>
    <row r="2" spans="1:7" ht="15.75">
      <c r="A2" s="13"/>
      <c r="B2" s="11"/>
      <c r="C2" s="11"/>
      <c r="D2" s="12"/>
      <c r="E2" s="11"/>
      <c r="F2" s="11"/>
      <c r="G2" s="11"/>
    </row>
    <row r="3" spans="1:7">
      <c r="A3" s="115" t="s">
        <v>120</v>
      </c>
      <c r="B3" s="11"/>
      <c r="C3" s="11"/>
      <c r="D3" s="11"/>
      <c r="E3" s="11"/>
      <c r="F3" s="11"/>
      <c r="G3" s="11"/>
    </row>
    <row r="4" spans="1:7">
      <c r="A4" s="11"/>
      <c r="B4" s="11"/>
      <c r="C4" s="11"/>
      <c r="D4" s="11"/>
      <c r="E4" s="11"/>
      <c r="F4" s="11"/>
      <c r="G4" s="11"/>
    </row>
    <row r="5" spans="1:7">
      <c r="A5" s="11"/>
      <c r="B5" s="11"/>
      <c r="C5" s="11"/>
      <c r="D5" s="11"/>
      <c r="E5" s="11"/>
      <c r="F5" s="11"/>
      <c r="G5" s="11"/>
    </row>
    <row r="6" spans="1:7">
      <c r="A6" s="11"/>
      <c r="B6" s="11"/>
      <c r="C6" s="11"/>
      <c r="D6" s="11"/>
      <c r="E6" s="11"/>
      <c r="F6" s="11"/>
      <c r="G6" s="11"/>
    </row>
    <row r="7" spans="1:7">
      <c r="A7" s="11"/>
      <c r="B7" s="11"/>
      <c r="C7" s="11"/>
      <c r="D7" s="11"/>
      <c r="E7" s="11"/>
      <c r="F7" s="11"/>
      <c r="G7" s="11"/>
    </row>
    <row r="8" spans="1:7">
      <c r="A8" s="11"/>
      <c r="B8" s="11"/>
      <c r="C8" s="11"/>
      <c r="D8" s="11"/>
      <c r="E8" s="11"/>
      <c r="F8" s="11"/>
      <c r="G8" s="11"/>
    </row>
    <row r="9" spans="1:7">
      <c r="A9" s="11"/>
      <c r="B9" s="11"/>
      <c r="C9" s="11"/>
      <c r="D9" s="11"/>
      <c r="E9" s="11"/>
      <c r="F9" s="11"/>
      <c r="G9" s="11"/>
    </row>
    <row r="10" spans="1:7">
      <c r="A10" s="11"/>
      <c r="B10" s="11"/>
      <c r="C10" s="11"/>
      <c r="D10" s="11"/>
      <c r="E10" s="11"/>
      <c r="F10" s="11"/>
      <c r="G10" s="11"/>
    </row>
    <row r="11" spans="1:7">
      <c r="A11" s="11"/>
      <c r="B11" s="11"/>
      <c r="C11" s="11"/>
      <c r="D11" s="11"/>
      <c r="E11" s="11"/>
      <c r="F11" s="11"/>
      <c r="G11" s="11"/>
    </row>
    <row r="12" spans="1:7">
      <c r="A12" s="11"/>
      <c r="B12" s="11"/>
      <c r="C12" s="11"/>
      <c r="D12" s="11"/>
      <c r="E12" s="11"/>
      <c r="F12" s="11"/>
      <c r="G12" s="11"/>
    </row>
    <row r="13" spans="1:7">
      <c r="A13" s="11"/>
      <c r="B13" s="11"/>
      <c r="C13" s="11"/>
      <c r="D13" s="11"/>
      <c r="E13" s="11"/>
      <c r="F13" s="11"/>
      <c r="G13" s="11"/>
    </row>
    <row r="14" spans="1:7">
      <c r="A14" s="11"/>
      <c r="B14" s="11"/>
      <c r="C14" s="11"/>
      <c r="D14" s="11"/>
      <c r="E14" s="11"/>
      <c r="F14" s="11"/>
      <c r="G14" s="11"/>
    </row>
    <row r="15" spans="1:7">
      <c r="A15" s="11"/>
      <c r="B15" s="11"/>
      <c r="C15" s="11"/>
      <c r="D15" s="11"/>
      <c r="E15" s="11"/>
      <c r="F15" s="11"/>
      <c r="G15" s="11"/>
    </row>
    <row r="16" spans="1:7">
      <c r="A16" s="11"/>
      <c r="B16" s="11"/>
      <c r="C16" s="11"/>
      <c r="D16" s="11"/>
      <c r="E16" s="11"/>
      <c r="F16" s="11"/>
      <c r="G16" s="11"/>
    </row>
    <row r="17" spans="1:7">
      <c r="A17" s="116"/>
      <c r="B17" s="29"/>
      <c r="C17" s="29"/>
      <c r="D17" s="29"/>
      <c r="E17" s="11"/>
      <c r="F17" s="11"/>
      <c r="G17" s="11"/>
    </row>
    <row r="18" spans="1:7" ht="13.5" thickBot="1">
      <c r="A18" s="20" t="s">
        <v>121</v>
      </c>
      <c r="B18" s="19">
        <v>2012</v>
      </c>
      <c r="C18" s="19">
        <v>2015</v>
      </c>
      <c r="D18" s="19">
        <v>2016</v>
      </c>
      <c r="E18" s="19">
        <v>2017</v>
      </c>
      <c r="F18" s="19">
        <v>2018</v>
      </c>
      <c r="G18" s="19">
        <v>2019</v>
      </c>
    </row>
    <row r="19" spans="1:7">
      <c r="A19" s="117"/>
      <c r="B19" s="118"/>
      <c r="C19" s="118"/>
      <c r="D19" s="118"/>
      <c r="E19" s="118"/>
      <c r="F19" s="118"/>
      <c r="G19" s="118"/>
    </row>
    <row r="20" spans="1:7">
      <c r="A20" s="123" t="s">
        <v>8</v>
      </c>
      <c r="B20" s="124">
        <v>1767</v>
      </c>
      <c r="C20" s="124">
        <v>1749</v>
      </c>
      <c r="D20" s="124">
        <v>1766</v>
      </c>
      <c r="E20" s="124">
        <v>1776</v>
      </c>
      <c r="F20" s="124">
        <v>1787</v>
      </c>
      <c r="G20" s="124">
        <v>1800</v>
      </c>
    </row>
    <row r="21" spans="1:7">
      <c r="A21" s="117"/>
      <c r="B21" s="118"/>
      <c r="C21" s="118"/>
      <c r="D21" s="118"/>
      <c r="E21" s="118"/>
      <c r="F21" s="118"/>
      <c r="G21" s="118"/>
    </row>
    <row r="22" spans="1:7">
      <c r="A22" s="123" t="s">
        <v>12</v>
      </c>
      <c r="B22" s="124">
        <v>405</v>
      </c>
      <c r="C22" s="124">
        <v>476</v>
      </c>
      <c r="D22" s="124">
        <v>487</v>
      </c>
      <c r="E22" s="124">
        <v>493</v>
      </c>
      <c r="F22" s="124">
        <v>495</v>
      </c>
      <c r="G22" s="124">
        <v>506</v>
      </c>
    </row>
    <row r="23" spans="1:7">
      <c r="A23" s="117"/>
      <c r="B23" s="118"/>
      <c r="C23" s="118"/>
      <c r="D23" s="118"/>
      <c r="E23" s="118"/>
      <c r="F23" s="118"/>
      <c r="G23" s="118"/>
    </row>
    <row r="24" spans="1:7">
      <c r="A24" s="123" t="s">
        <v>122</v>
      </c>
      <c r="B24" s="124">
        <v>1424</v>
      </c>
      <c r="C24" s="124">
        <v>1447</v>
      </c>
      <c r="D24" s="124">
        <v>1467</v>
      </c>
      <c r="E24" s="124">
        <v>1487</v>
      </c>
      <c r="F24" s="124">
        <v>1512</v>
      </c>
      <c r="G24" s="124">
        <v>1543</v>
      </c>
    </row>
    <row r="25" spans="1:7">
      <c r="A25" s="125" t="s">
        <v>11</v>
      </c>
      <c r="B25" s="118">
        <v>446</v>
      </c>
      <c r="C25" s="118">
        <v>501</v>
      </c>
      <c r="D25" s="118">
        <v>523</v>
      </c>
      <c r="E25" s="118">
        <v>537</v>
      </c>
      <c r="F25" s="118">
        <v>552</v>
      </c>
      <c r="G25" s="118">
        <v>575</v>
      </c>
    </row>
    <row r="26" spans="1:7">
      <c r="A26" s="125" t="s">
        <v>31</v>
      </c>
      <c r="B26" s="118" t="s">
        <v>30</v>
      </c>
      <c r="C26" s="118">
        <v>426</v>
      </c>
      <c r="D26" s="118">
        <v>424</v>
      </c>
      <c r="E26" s="118">
        <v>423</v>
      </c>
      <c r="F26" s="118">
        <v>420</v>
      </c>
      <c r="G26" s="118">
        <v>415</v>
      </c>
    </row>
    <row r="27" spans="1:7">
      <c r="A27" s="125" t="s">
        <v>123</v>
      </c>
      <c r="B27" s="118">
        <v>356</v>
      </c>
      <c r="C27" s="118">
        <v>355</v>
      </c>
      <c r="D27" s="118">
        <v>350</v>
      </c>
      <c r="E27" s="118">
        <v>349</v>
      </c>
      <c r="F27" s="118">
        <v>349</v>
      </c>
      <c r="G27" s="118">
        <v>353</v>
      </c>
    </row>
    <row r="28" spans="1:7">
      <c r="A28" s="125" t="s">
        <v>124</v>
      </c>
      <c r="B28" s="118">
        <v>115</v>
      </c>
      <c r="C28" s="118">
        <v>116</v>
      </c>
      <c r="D28" s="118">
        <v>115</v>
      </c>
      <c r="E28" s="118">
        <v>115</v>
      </c>
      <c r="F28" s="118">
        <v>115</v>
      </c>
      <c r="G28" s="118">
        <v>116</v>
      </c>
    </row>
    <row r="29" spans="1:7">
      <c r="A29" s="125" t="s">
        <v>33</v>
      </c>
      <c r="B29" s="118"/>
      <c r="C29" s="118">
        <v>10</v>
      </c>
      <c r="D29" s="118">
        <v>16</v>
      </c>
      <c r="E29" s="118">
        <v>23</v>
      </c>
      <c r="F29" s="118">
        <v>32</v>
      </c>
      <c r="G29" s="118">
        <v>38</v>
      </c>
    </row>
    <row r="30" spans="1:7">
      <c r="A30" s="117"/>
      <c r="B30" s="118"/>
      <c r="C30" s="118"/>
      <c r="D30" s="118"/>
      <c r="E30" s="118"/>
      <c r="F30" s="118"/>
      <c r="G30" s="118"/>
    </row>
    <row r="31" spans="1:7">
      <c r="A31" s="123" t="s">
        <v>125</v>
      </c>
      <c r="B31" s="124">
        <v>160</v>
      </c>
      <c r="C31" s="124">
        <v>179</v>
      </c>
      <c r="D31" s="124">
        <v>183</v>
      </c>
      <c r="E31" s="124">
        <v>187</v>
      </c>
      <c r="F31" s="124">
        <v>192</v>
      </c>
      <c r="G31" s="124">
        <v>196</v>
      </c>
    </row>
    <row r="32" spans="1:7">
      <c r="A32" s="117"/>
      <c r="B32" s="118"/>
      <c r="C32" s="118"/>
      <c r="D32" s="118"/>
      <c r="E32" s="118"/>
      <c r="F32" s="118"/>
      <c r="G32" s="118"/>
    </row>
    <row r="33" spans="1:7">
      <c r="A33" s="123" t="s">
        <v>47</v>
      </c>
      <c r="B33" s="124">
        <v>3000</v>
      </c>
      <c r="C33" s="124">
        <v>2750</v>
      </c>
      <c r="D33" s="124">
        <v>2900</v>
      </c>
      <c r="E33" s="124">
        <v>2700</v>
      </c>
      <c r="F33" s="124">
        <v>3779</v>
      </c>
      <c r="G33" s="124">
        <v>3583</v>
      </c>
    </row>
    <row r="34" spans="1:7">
      <c r="A34" s="117"/>
      <c r="B34" s="118"/>
      <c r="C34" s="118"/>
      <c r="D34" s="118"/>
      <c r="E34" s="118"/>
      <c r="F34" s="118"/>
      <c r="G34" s="118"/>
    </row>
    <row r="35" spans="1:7">
      <c r="A35" s="123" t="s">
        <v>33</v>
      </c>
      <c r="B35" s="124">
        <v>6756</v>
      </c>
      <c r="C35" s="124">
        <v>6601</v>
      </c>
      <c r="D35" s="124">
        <v>6803</v>
      </c>
      <c r="E35" s="124">
        <v>6643</v>
      </c>
      <c r="F35" s="124">
        <v>7765</v>
      </c>
      <c r="G35" s="124">
        <v>7628</v>
      </c>
    </row>
    <row r="36" spans="1:7">
      <c r="B36" s="38"/>
      <c r="C36" s="38"/>
      <c r="D36" s="38"/>
      <c r="E36" s="38"/>
      <c r="F36" s="38"/>
      <c r="G36" s="38"/>
    </row>
    <row r="37" spans="1:7">
      <c r="A37" s="126" t="s">
        <v>126</v>
      </c>
      <c r="B37" s="8"/>
      <c r="C37" s="8"/>
      <c r="D37" s="8"/>
      <c r="E37" s="8"/>
      <c r="F37" s="8"/>
      <c r="G37" s="8"/>
    </row>
    <row r="38" spans="1:7">
      <c r="A38" s="8"/>
      <c r="B38" s="8"/>
      <c r="C38" s="8"/>
      <c r="D38" s="8"/>
      <c r="E38" s="44"/>
      <c r="F38" s="44"/>
      <c r="G38" s="44"/>
    </row>
    <row r="39" spans="1:7">
      <c r="A39" s="39"/>
      <c r="B39" s="8"/>
      <c r="C39" s="8"/>
      <c r="D39" s="8"/>
    </row>
    <row r="40" spans="1:7">
      <c r="A40" s="39"/>
      <c r="B40" s="8"/>
      <c r="C40" s="8"/>
      <c r="D40" s="8"/>
    </row>
    <row r="41" spans="1:7">
      <c r="A41" s="39"/>
      <c r="B41" s="8"/>
      <c r="C41" s="8"/>
      <c r="D41" s="8"/>
    </row>
    <row r="42" spans="1:7">
      <c r="A42" s="39"/>
      <c r="B42" s="8"/>
      <c r="C42" s="8"/>
      <c r="D42" s="8"/>
    </row>
    <row r="43" spans="1:7">
      <c r="A43" s="8"/>
      <c r="B43" s="8"/>
      <c r="C43" s="8"/>
      <c r="D43" s="8"/>
    </row>
    <row r="44" spans="1:7">
      <c r="A44" s="8"/>
      <c r="B44" s="8"/>
      <c r="C44" s="8"/>
      <c r="D44" s="8"/>
    </row>
    <row r="45" spans="1:7">
      <c r="B45" s="8"/>
      <c r="C45" s="8"/>
      <c r="D45" s="8"/>
    </row>
    <row r="46" spans="1:7">
      <c r="B46" s="8"/>
      <c r="C46" s="8"/>
      <c r="D46"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1"/>
  <sheetViews>
    <sheetView view="pageBreakPreview" zoomScaleNormal="100" zoomScaleSheetLayoutView="100" workbookViewId="0"/>
  </sheetViews>
  <sheetFormatPr defaultRowHeight="12.75"/>
  <cols>
    <col min="1" max="1" width="34.5703125" customWidth="1"/>
  </cols>
  <sheetData>
    <row r="1" spans="1:6" ht="18.75">
      <c r="A1" s="13" t="s">
        <v>127</v>
      </c>
      <c r="B1" s="11"/>
      <c r="C1" s="11"/>
      <c r="D1" s="11"/>
      <c r="E1" s="11"/>
      <c r="F1" s="11"/>
    </row>
    <row r="2" spans="1:6" ht="13.5" thickBot="1">
      <c r="A2" s="19"/>
      <c r="B2" s="19">
        <v>2015</v>
      </c>
      <c r="C2" s="19">
        <v>2016</v>
      </c>
      <c r="D2" s="19">
        <v>2017</v>
      </c>
      <c r="E2" s="19">
        <v>2018</v>
      </c>
      <c r="F2" s="19">
        <v>2019</v>
      </c>
    </row>
    <row r="3" spans="1:6" ht="22.5" customHeight="1" thickBot="1">
      <c r="A3" s="119" t="s">
        <v>128</v>
      </c>
      <c r="B3" s="120">
        <v>19932</v>
      </c>
      <c r="C3" s="120">
        <v>19730</v>
      </c>
      <c r="D3" s="120">
        <v>20262</v>
      </c>
      <c r="E3" s="120">
        <v>21282</v>
      </c>
      <c r="F3" s="120">
        <v>22337</v>
      </c>
    </row>
    <row r="4" spans="1:6" ht="17.25" customHeight="1">
      <c r="A4" s="117" t="s">
        <v>8</v>
      </c>
      <c r="B4" s="118">
        <v>4651</v>
      </c>
      <c r="C4" s="118">
        <v>4786</v>
      </c>
      <c r="D4" s="118">
        <v>4980</v>
      </c>
      <c r="E4" s="118">
        <v>5250</v>
      </c>
      <c r="F4" s="118">
        <v>5447</v>
      </c>
    </row>
    <row r="5" spans="1:6" ht="17.25" customHeight="1">
      <c r="A5" s="117" t="s">
        <v>129</v>
      </c>
      <c r="B5" s="118">
        <v>1939</v>
      </c>
      <c r="C5" s="118">
        <v>1244</v>
      </c>
      <c r="D5" s="118">
        <v>1268</v>
      </c>
      <c r="E5" s="118">
        <v>1323</v>
      </c>
      <c r="F5" s="118">
        <v>1364</v>
      </c>
    </row>
    <row r="6" spans="1:6" ht="17.25" customHeight="1">
      <c r="A6" s="117" t="s">
        <v>80</v>
      </c>
      <c r="B6" s="118">
        <v>1569</v>
      </c>
      <c r="C6" s="118">
        <v>1582</v>
      </c>
      <c r="D6" s="118">
        <v>1612</v>
      </c>
      <c r="E6" s="118">
        <v>1631</v>
      </c>
      <c r="F6" s="118">
        <v>1429</v>
      </c>
    </row>
    <row r="7" spans="1:6" ht="17.25" customHeight="1">
      <c r="A7" s="117" t="s">
        <v>79</v>
      </c>
      <c r="B7" s="118">
        <v>3831</v>
      </c>
      <c r="C7" s="118">
        <v>4576</v>
      </c>
      <c r="D7" s="118">
        <v>4720</v>
      </c>
      <c r="E7" s="118">
        <v>4835</v>
      </c>
      <c r="F7" s="118">
        <v>4913</v>
      </c>
    </row>
    <row r="8" spans="1:6" ht="17.25" customHeight="1">
      <c r="A8" s="117" t="s">
        <v>9</v>
      </c>
      <c r="B8" s="118">
        <v>140</v>
      </c>
      <c r="C8" s="118">
        <v>146</v>
      </c>
      <c r="D8" s="118">
        <v>155</v>
      </c>
      <c r="E8" s="118">
        <v>160</v>
      </c>
      <c r="F8" s="118">
        <v>167</v>
      </c>
    </row>
    <row r="9" spans="1:6" ht="17.25" customHeight="1">
      <c r="A9" s="117" t="s">
        <v>130</v>
      </c>
      <c r="B9" s="118">
        <v>126</v>
      </c>
      <c r="C9" s="118">
        <v>146</v>
      </c>
      <c r="D9" s="118">
        <v>148</v>
      </c>
      <c r="E9" s="118">
        <v>147</v>
      </c>
      <c r="F9" s="118">
        <v>135</v>
      </c>
    </row>
    <row r="10" spans="1:6" ht="13.5">
      <c r="A10" s="90"/>
      <c r="B10" s="11"/>
      <c r="C10" s="11"/>
      <c r="D10" s="11"/>
      <c r="E10" s="11"/>
      <c r="F10" s="11"/>
    </row>
    <row r="11" spans="1:6" ht="24">
      <c r="A11" s="155" t="s">
        <v>131</v>
      </c>
      <c r="B11" s="11"/>
      <c r="C11" s="11"/>
      <c r="D11" s="11"/>
      <c r="E11" s="11"/>
      <c r="F11"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132</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256" width="9.140625" style="1"/>
    <col min="257" max="257" width="8.85546875" style="1" customWidth="1"/>
    <col min="258" max="266" width="9.140625" style="1"/>
    <col min="267" max="267" width="7.28515625" style="1" customWidth="1"/>
    <col min="268" max="512" width="9.140625" style="1"/>
    <col min="513" max="513" width="8.85546875" style="1" customWidth="1"/>
    <col min="514" max="522" width="9.140625" style="1"/>
    <col min="523" max="523" width="7.28515625" style="1" customWidth="1"/>
    <col min="524" max="768" width="9.140625" style="1"/>
    <col min="769" max="769" width="8.85546875" style="1" customWidth="1"/>
    <col min="770" max="778" width="9.140625" style="1"/>
    <col min="779" max="779" width="7.28515625" style="1" customWidth="1"/>
    <col min="780" max="1024" width="9.140625" style="1"/>
    <col min="1025" max="1025" width="8.85546875" style="1" customWidth="1"/>
    <col min="1026" max="1034" width="9.140625" style="1"/>
    <col min="1035" max="1035" width="7.28515625" style="1" customWidth="1"/>
    <col min="1036" max="1280" width="9.140625" style="1"/>
    <col min="1281" max="1281" width="8.85546875" style="1" customWidth="1"/>
    <col min="1282" max="1290" width="9.140625" style="1"/>
    <col min="1291" max="1291" width="7.28515625" style="1" customWidth="1"/>
    <col min="1292" max="1536" width="9.140625" style="1"/>
    <col min="1537" max="1537" width="8.85546875" style="1" customWidth="1"/>
    <col min="1538" max="1546" width="9.140625" style="1"/>
    <col min="1547" max="1547" width="7.28515625" style="1" customWidth="1"/>
    <col min="1548" max="1792" width="9.140625" style="1"/>
    <col min="1793" max="1793" width="8.85546875" style="1" customWidth="1"/>
    <col min="1794" max="1802" width="9.140625" style="1"/>
    <col min="1803" max="1803" width="7.28515625" style="1" customWidth="1"/>
    <col min="1804" max="2048" width="9.140625" style="1"/>
    <col min="2049" max="2049" width="8.85546875" style="1" customWidth="1"/>
    <col min="2050" max="2058" width="9.140625" style="1"/>
    <col min="2059" max="2059" width="7.28515625" style="1" customWidth="1"/>
    <col min="2060" max="2304" width="9.140625" style="1"/>
    <col min="2305" max="2305" width="8.85546875" style="1" customWidth="1"/>
    <col min="2306" max="2314" width="9.140625" style="1"/>
    <col min="2315" max="2315" width="7.28515625" style="1" customWidth="1"/>
    <col min="2316" max="2560" width="9.140625" style="1"/>
    <col min="2561" max="2561" width="8.85546875" style="1" customWidth="1"/>
    <col min="2562" max="2570" width="9.140625" style="1"/>
    <col min="2571" max="2571" width="7.28515625" style="1" customWidth="1"/>
    <col min="2572" max="2816" width="9.140625" style="1"/>
    <col min="2817" max="2817" width="8.85546875" style="1" customWidth="1"/>
    <col min="2818" max="2826" width="9.140625" style="1"/>
    <col min="2827" max="2827" width="7.28515625" style="1" customWidth="1"/>
    <col min="2828" max="3072" width="9.140625" style="1"/>
    <col min="3073" max="3073" width="8.85546875" style="1" customWidth="1"/>
    <col min="3074" max="3082" width="9.140625" style="1"/>
    <col min="3083" max="3083" width="7.28515625" style="1" customWidth="1"/>
    <col min="3084" max="3328" width="9.140625" style="1"/>
    <col min="3329" max="3329" width="8.85546875" style="1" customWidth="1"/>
    <col min="3330" max="3338" width="9.140625" style="1"/>
    <col min="3339" max="3339" width="7.28515625" style="1" customWidth="1"/>
    <col min="3340" max="3584" width="9.140625" style="1"/>
    <col min="3585" max="3585" width="8.85546875" style="1" customWidth="1"/>
    <col min="3586" max="3594" width="9.140625" style="1"/>
    <col min="3595" max="3595" width="7.28515625" style="1" customWidth="1"/>
    <col min="3596" max="3840" width="9.140625" style="1"/>
    <col min="3841" max="3841" width="8.85546875" style="1" customWidth="1"/>
    <col min="3842" max="3850" width="9.140625" style="1"/>
    <col min="3851" max="3851" width="7.28515625" style="1" customWidth="1"/>
    <col min="3852" max="4096" width="9.140625" style="1"/>
    <col min="4097" max="4097" width="8.85546875" style="1" customWidth="1"/>
    <col min="4098" max="4106" width="9.140625" style="1"/>
    <col min="4107" max="4107" width="7.28515625" style="1" customWidth="1"/>
    <col min="4108" max="4352" width="9.140625" style="1"/>
    <col min="4353" max="4353" width="8.85546875" style="1" customWidth="1"/>
    <col min="4354" max="4362" width="9.140625" style="1"/>
    <col min="4363" max="4363" width="7.28515625" style="1" customWidth="1"/>
    <col min="4364" max="4608" width="9.140625" style="1"/>
    <col min="4609" max="4609" width="8.85546875" style="1" customWidth="1"/>
    <col min="4610" max="4618" width="9.140625" style="1"/>
    <col min="4619" max="4619" width="7.28515625" style="1" customWidth="1"/>
    <col min="4620" max="4864" width="9.140625" style="1"/>
    <col min="4865" max="4865" width="8.85546875" style="1" customWidth="1"/>
    <col min="4866" max="4874" width="9.140625" style="1"/>
    <col min="4875" max="4875" width="7.28515625" style="1" customWidth="1"/>
    <col min="4876" max="5120" width="9.140625" style="1"/>
    <col min="5121" max="5121" width="8.85546875" style="1" customWidth="1"/>
    <col min="5122" max="5130" width="9.140625" style="1"/>
    <col min="5131" max="5131" width="7.28515625" style="1" customWidth="1"/>
    <col min="5132" max="5376" width="9.140625" style="1"/>
    <col min="5377" max="5377" width="8.85546875" style="1" customWidth="1"/>
    <col min="5378" max="5386" width="9.140625" style="1"/>
    <col min="5387" max="5387" width="7.28515625" style="1" customWidth="1"/>
    <col min="5388" max="5632" width="9.140625" style="1"/>
    <col min="5633" max="5633" width="8.85546875" style="1" customWidth="1"/>
    <col min="5634" max="5642" width="9.140625" style="1"/>
    <col min="5643" max="5643" width="7.28515625" style="1" customWidth="1"/>
    <col min="5644" max="5888" width="9.140625" style="1"/>
    <col min="5889" max="5889" width="8.85546875" style="1" customWidth="1"/>
    <col min="5890" max="5898" width="9.140625" style="1"/>
    <col min="5899" max="5899" width="7.28515625" style="1" customWidth="1"/>
    <col min="5900" max="6144" width="9.140625" style="1"/>
    <col min="6145" max="6145" width="8.85546875" style="1" customWidth="1"/>
    <col min="6146" max="6154" width="9.140625" style="1"/>
    <col min="6155" max="6155" width="7.28515625" style="1" customWidth="1"/>
    <col min="6156" max="6400" width="9.140625" style="1"/>
    <col min="6401" max="6401" width="8.85546875" style="1" customWidth="1"/>
    <col min="6402" max="6410" width="9.140625" style="1"/>
    <col min="6411" max="6411" width="7.28515625" style="1" customWidth="1"/>
    <col min="6412" max="6656" width="9.140625" style="1"/>
    <col min="6657" max="6657" width="8.85546875" style="1" customWidth="1"/>
    <col min="6658" max="6666" width="9.140625" style="1"/>
    <col min="6667" max="6667" width="7.28515625" style="1" customWidth="1"/>
    <col min="6668" max="6912" width="9.140625" style="1"/>
    <col min="6913" max="6913" width="8.85546875" style="1" customWidth="1"/>
    <col min="6914" max="6922" width="9.140625" style="1"/>
    <col min="6923" max="6923" width="7.28515625" style="1" customWidth="1"/>
    <col min="6924" max="7168" width="9.140625" style="1"/>
    <col min="7169" max="7169" width="8.85546875" style="1" customWidth="1"/>
    <col min="7170" max="7178" width="9.140625" style="1"/>
    <col min="7179" max="7179" width="7.28515625" style="1" customWidth="1"/>
    <col min="7180" max="7424" width="9.140625" style="1"/>
    <col min="7425" max="7425" width="8.85546875" style="1" customWidth="1"/>
    <col min="7426" max="7434" width="9.140625" style="1"/>
    <col min="7435" max="7435" width="7.28515625" style="1" customWidth="1"/>
    <col min="7436" max="7680" width="9.140625" style="1"/>
    <col min="7681" max="7681" width="8.85546875" style="1" customWidth="1"/>
    <col min="7682" max="7690" width="9.140625" style="1"/>
    <col min="7691" max="7691" width="7.28515625" style="1" customWidth="1"/>
    <col min="7692" max="7936" width="9.140625" style="1"/>
    <col min="7937" max="7937" width="8.85546875" style="1" customWidth="1"/>
    <col min="7938" max="7946" width="9.140625" style="1"/>
    <col min="7947" max="7947" width="7.28515625" style="1" customWidth="1"/>
    <col min="7948" max="8192" width="9.140625" style="1"/>
    <col min="8193" max="8193" width="8.85546875" style="1" customWidth="1"/>
    <col min="8194" max="8202" width="9.140625" style="1"/>
    <col min="8203" max="8203" width="7.28515625" style="1" customWidth="1"/>
    <col min="8204" max="8448" width="9.140625" style="1"/>
    <col min="8449" max="8449" width="8.85546875" style="1" customWidth="1"/>
    <col min="8450" max="8458" width="9.140625" style="1"/>
    <col min="8459" max="8459" width="7.28515625" style="1" customWidth="1"/>
    <col min="8460" max="8704" width="9.140625" style="1"/>
    <col min="8705" max="8705" width="8.85546875" style="1" customWidth="1"/>
    <col min="8706" max="8714" width="9.140625" style="1"/>
    <col min="8715" max="8715" width="7.28515625" style="1" customWidth="1"/>
    <col min="8716" max="8960" width="9.140625" style="1"/>
    <col min="8961" max="8961" width="8.85546875" style="1" customWidth="1"/>
    <col min="8962" max="8970" width="9.140625" style="1"/>
    <col min="8971" max="8971" width="7.28515625" style="1" customWidth="1"/>
    <col min="8972" max="9216" width="9.140625" style="1"/>
    <col min="9217" max="9217" width="8.85546875" style="1" customWidth="1"/>
    <col min="9218" max="9226" width="9.140625" style="1"/>
    <col min="9227" max="9227" width="7.28515625" style="1" customWidth="1"/>
    <col min="9228" max="9472" width="9.140625" style="1"/>
    <col min="9473" max="9473" width="8.85546875" style="1" customWidth="1"/>
    <col min="9474" max="9482" width="9.140625" style="1"/>
    <col min="9483" max="9483" width="7.28515625" style="1" customWidth="1"/>
    <col min="9484" max="9728" width="9.140625" style="1"/>
    <col min="9729" max="9729" width="8.85546875" style="1" customWidth="1"/>
    <col min="9730" max="9738" width="9.140625" style="1"/>
    <col min="9739" max="9739" width="7.28515625" style="1" customWidth="1"/>
    <col min="9740" max="9984" width="9.140625" style="1"/>
    <col min="9985" max="9985" width="8.85546875" style="1" customWidth="1"/>
    <col min="9986" max="9994" width="9.140625" style="1"/>
    <col min="9995" max="9995" width="7.28515625" style="1" customWidth="1"/>
    <col min="9996" max="10240" width="9.140625" style="1"/>
    <col min="10241" max="10241" width="8.85546875" style="1" customWidth="1"/>
    <col min="10242" max="10250" width="9.140625" style="1"/>
    <col min="10251" max="10251" width="7.28515625" style="1" customWidth="1"/>
    <col min="10252" max="10496" width="9.140625" style="1"/>
    <col min="10497" max="10497" width="8.85546875" style="1" customWidth="1"/>
    <col min="10498" max="10506" width="9.140625" style="1"/>
    <col min="10507" max="10507" width="7.28515625" style="1" customWidth="1"/>
    <col min="10508" max="10752" width="9.140625" style="1"/>
    <col min="10753" max="10753" width="8.85546875" style="1" customWidth="1"/>
    <col min="10754" max="10762" width="9.140625" style="1"/>
    <col min="10763" max="10763" width="7.28515625" style="1" customWidth="1"/>
    <col min="10764" max="11008" width="9.140625" style="1"/>
    <col min="11009" max="11009" width="8.85546875" style="1" customWidth="1"/>
    <col min="11010" max="11018" width="9.140625" style="1"/>
    <col min="11019" max="11019" width="7.28515625" style="1" customWidth="1"/>
    <col min="11020" max="11264" width="9.140625" style="1"/>
    <col min="11265" max="11265" width="8.85546875" style="1" customWidth="1"/>
    <col min="11266" max="11274" width="9.140625" style="1"/>
    <col min="11275" max="11275" width="7.28515625" style="1" customWidth="1"/>
    <col min="11276" max="11520" width="9.140625" style="1"/>
    <col min="11521" max="11521" width="8.85546875" style="1" customWidth="1"/>
    <col min="11522" max="11530" width="9.140625" style="1"/>
    <col min="11531" max="11531" width="7.28515625" style="1" customWidth="1"/>
    <col min="11532" max="11776" width="9.140625" style="1"/>
    <col min="11777" max="11777" width="8.85546875" style="1" customWidth="1"/>
    <col min="11778" max="11786" width="9.140625" style="1"/>
    <col min="11787" max="11787" width="7.28515625" style="1" customWidth="1"/>
    <col min="11788" max="12032" width="9.140625" style="1"/>
    <col min="12033" max="12033" width="8.85546875" style="1" customWidth="1"/>
    <col min="12034" max="12042" width="9.140625" style="1"/>
    <col min="12043" max="12043" width="7.28515625" style="1" customWidth="1"/>
    <col min="12044" max="12288" width="9.140625" style="1"/>
    <col min="12289" max="12289" width="8.85546875" style="1" customWidth="1"/>
    <col min="12290" max="12298" width="9.140625" style="1"/>
    <col min="12299" max="12299" width="7.28515625" style="1" customWidth="1"/>
    <col min="12300" max="12544" width="9.140625" style="1"/>
    <col min="12545" max="12545" width="8.85546875" style="1" customWidth="1"/>
    <col min="12546" max="12554" width="9.140625" style="1"/>
    <col min="12555" max="12555" width="7.28515625" style="1" customWidth="1"/>
    <col min="12556" max="12800" width="9.140625" style="1"/>
    <col min="12801" max="12801" width="8.85546875" style="1" customWidth="1"/>
    <col min="12802" max="12810" width="9.140625" style="1"/>
    <col min="12811" max="12811" width="7.28515625" style="1" customWidth="1"/>
    <col min="12812" max="13056" width="9.140625" style="1"/>
    <col min="13057" max="13057" width="8.85546875" style="1" customWidth="1"/>
    <col min="13058" max="13066" width="9.140625" style="1"/>
    <col min="13067" max="13067" width="7.28515625" style="1" customWidth="1"/>
    <col min="13068" max="13312" width="9.140625" style="1"/>
    <col min="13313" max="13313" width="8.85546875" style="1" customWidth="1"/>
    <col min="13314" max="13322" width="9.140625" style="1"/>
    <col min="13323" max="13323" width="7.28515625" style="1" customWidth="1"/>
    <col min="13324" max="13568" width="9.140625" style="1"/>
    <col min="13569" max="13569" width="8.85546875" style="1" customWidth="1"/>
    <col min="13570" max="13578" width="9.140625" style="1"/>
    <col min="13579" max="13579" width="7.28515625" style="1" customWidth="1"/>
    <col min="13580" max="13824" width="9.140625" style="1"/>
    <col min="13825" max="13825" width="8.85546875" style="1" customWidth="1"/>
    <col min="13826" max="13834" width="9.140625" style="1"/>
    <col min="13835" max="13835" width="7.28515625" style="1" customWidth="1"/>
    <col min="13836" max="14080" width="9.140625" style="1"/>
    <col min="14081" max="14081" width="8.85546875" style="1" customWidth="1"/>
    <col min="14082" max="14090" width="9.140625" style="1"/>
    <col min="14091" max="14091" width="7.28515625" style="1" customWidth="1"/>
    <col min="14092" max="14336" width="9.140625" style="1"/>
    <col min="14337" max="14337" width="8.85546875" style="1" customWidth="1"/>
    <col min="14338" max="14346" width="9.140625" style="1"/>
    <col min="14347" max="14347" width="7.28515625" style="1" customWidth="1"/>
    <col min="14348" max="14592" width="9.140625" style="1"/>
    <col min="14593" max="14593" width="8.85546875" style="1" customWidth="1"/>
    <col min="14594" max="14602" width="9.140625" style="1"/>
    <col min="14603" max="14603" width="7.28515625" style="1" customWidth="1"/>
    <col min="14604" max="14848" width="9.140625" style="1"/>
    <col min="14849" max="14849" width="8.85546875" style="1" customWidth="1"/>
    <col min="14850" max="14858" width="9.140625" style="1"/>
    <col min="14859" max="14859" width="7.28515625" style="1" customWidth="1"/>
    <col min="14860" max="15104" width="9.140625" style="1"/>
    <col min="15105" max="15105" width="8.85546875" style="1" customWidth="1"/>
    <col min="15106" max="15114" width="9.140625" style="1"/>
    <col min="15115" max="15115" width="7.28515625" style="1" customWidth="1"/>
    <col min="15116" max="15360" width="9.140625" style="1"/>
    <col min="15361" max="15361" width="8.85546875" style="1" customWidth="1"/>
    <col min="15362" max="15370" width="9.140625" style="1"/>
    <col min="15371" max="15371" width="7.28515625" style="1" customWidth="1"/>
    <col min="15372" max="15616" width="9.140625" style="1"/>
    <col min="15617" max="15617" width="8.85546875" style="1" customWidth="1"/>
    <col min="15618" max="15626" width="9.140625" style="1"/>
    <col min="15627" max="15627" width="7.28515625" style="1" customWidth="1"/>
    <col min="15628" max="15872" width="9.140625" style="1"/>
    <col min="15873" max="15873" width="8.85546875" style="1" customWidth="1"/>
    <col min="15874" max="15882" width="9.140625" style="1"/>
    <col min="15883" max="15883" width="7.28515625" style="1" customWidth="1"/>
    <col min="15884" max="16128" width="9.140625" style="1"/>
    <col min="16129" max="16129" width="8.85546875" style="1" customWidth="1"/>
    <col min="16130" max="16138" width="9.140625" style="1"/>
    <col min="16139" max="16139" width="7.28515625" style="1" customWidth="1"/>
    <col min="16140" max="16384" width="9.140625" style="1"/>
  </cols>
  <sheetData>
    <row r="1" spans="1:10" s="2" customFormat="1" ht="15.75">
      <c r="A1" s="13" t="s">
        <v>133</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5"/>
  <sheetViews>
    <sheetView view="pageBreakPreview" zoomScaleNormal="100" zoomScaleSheetLayoutView="100" workbookViewId="0">
      <selection activeCell="K26" sqref="K26"/>
    </sheetView>
  </sheetViews>
  <sheetFormatPr defaultRowHeight="12.75"/>
  <cols>
    <col min="1" max="1" width="19.85546875" style="11" customWidth="1"/>
    <col min="2" max="2" width="9.140625" style="11" customWidth="1"/>
    <col min="3" max="16384" width="9.140625" style="11"/>
  </cols>
  <sheetData>
    <row r="1" spans="1:1" ht="15.75">
      <c r="A1" s="13" t="s">
        <v>37</v>
      </c>
    </row>
    <row r="2" spans="1:1" ht="22.5" customHeight="1"/>
    <row r="3" spans="1:1" ht="22.5" customHeight="1">
      <c r="A3" s="134" t="s">
        <v>38</v>
      </c>
    </row>
    <row r="4" spans="1:1" ht="22.5" customHeight="1">
      <c r="A4" s="134" t="s">
        <v>39</v>
      </c>
    </row>
    <row r="5" spans="1:1" ht="22.5" customHeight="1">
      <c r="A5" s="134" t="s">
        <v>40</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9"/>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6" ht="15.75">
      <c r="A1" s="13" t="s">
        <v>134</v>
      </c>
      <c r="B1" s="8"/>
      <c r="C1" s="8"/>
      <c r="D1" s="8"/>
      <c r="E1" s="8"/>
      <c r="F1" s="8"/>
    </row>
    <row r="2" spans="1:6">
      <c r="A2" s="8"/>
      <c r="B2" s="8"/>
      <c r="C2" s="8"/>
      <c r="D2" s="8"/>
      <c r="E2" s="8"/>
      <c r="F2" s="8"/>
    </row>
    <row r="3" spans="1:6" ht="13.5" thickBot="1">
      <c r="A3" s="18"/>
      <c r="B3" s="19">
        <v>2015</v>
      </c>
      <c r="C3" s="19">
        <v>2016</v>
      </c>
      <c r="D3" s="19">
        <v>2017</v>
      </c>
      <c r="E3" s="19">
        <v>2018</v>
      </c>
      <c r="F3" s="19">
        <v>2019</v>
      </c>
    </row>
    <row r="4" spans="1:6" ht="25.5" customHeight="1">
      <c r="A4" s="25" t="s">
        <v>135</v>
      </c>
      <c r="B4" s="131">
        <v>28.1</v>
      </c>
      <c r="C4" s="131">
        <v>11.5</v>
      </c>
      <c r="D4" s="131">
        <v>2.2000000000000002</v>
      </c>
      <c r="E4" s="131">
        <v>15.7</v>
      </c>
      <c r="F4" s="131">
        <v>6.3</v>
      </c>
    </row>
    <row r="5" spans="1:6" ht="25.5" customHeight="1">
      <c r="A5" s="25" t="s">
        <v>136</v>
      </c>
      <c r="B5" s="27">
        <v>0.88</v>
      </c>
      <c r="C5" s="27">
        <v>0.35</v>
      </c>
      <c r="D5" s="27">
        <v>7.0000000000000007E-2</v>
      </c>
      <c r="E5" s="27">
        <v>0.6</v>
      </c>
      <c r="F5" s="27">
        <v>0.27</v>
      </c>
    </row>
    <row r="6" spans="1:6" ht="25.5" customHeight="1">
      <c r="A6" s="25" t="s">
        <v>7</v>
      </c>
      <c r="B6" s="131">
        <v>15.2</v>
      </c>
      <c r="C6" s="131">
        <v>19.100000000000001</v>
      </c>
      <c r="D6" s="131">
        <v>20.9</v>
      </c>
      <c r="E6" s="131">
        <v>13.7</v>
      </c>
      <c r="F6" s="131">
        <v>11.1</v>
      </c>
    </row>
    <row r="7" spans="1:6" ht="25.5" customHeight="1">
      <c r="A7" s="26" t="s">
        <v>137</v>
      </c>
      <c r="B7" s="132">
        <v>6.63</v>
      </c>
      <c r="C7" s="132">
        <v>12.3</v>
      </c>
      <c r="D7" s="132">
        <v>15.559642305543766</v>
      </c>
      <c r="E7" s="132">
        <v>12.99013864006028</v>
      </c>
      <c r="F7" s="132">
        <f>4300/427.709061</f>
        <v>10.053563022364868</v>
      </c>
    </row>
    <row r="8" spans="1:6" ht="25.5" customHeight="1">
      <c r="A8" s="26" t="s">
        <v>138</v>
      </c>
      <c r="B8" s="28">
        <v>2</v>
      </c>
      <c r="C8" s="136">
        <v>3</v>
      </c>
      <c r="D8" s="136">
        <v>3</v>
      </c>
      <c r="E8" s="136">
        <v>3.5</v>
      </c>
      <c r="F8" s="136" t="s">
        <v>215</v>
      </c>
    </row>
    <row r="9" spans="1:6" ht="25.5" customHeight="1" thickBot="1">
      <c r="A9" s="33" t="s">
        <v>139</v>
      </c>
      <c r="B9" s="34">
        <v>427.70906100000002</v>
      </c>
      <c r="C9" s="34">
        <v>427.70906100000002</v>
      </c>
      <c r="D9" s="34">
        <v>427.70906100000002</v>
      </c>
      <c r="E9" s="34">
        <v>427.70906100000002</v>
      </c>
      <c r="F9" s="34">
        <v>427.70906100000002</v>
      </c>
    </row>
    <row r="10" spans="1:6" ht="25.5" customHeight="1" thickBot="1">
      <c r="A10" s="31" t="s">
        <v>140</v>
      </c>
      <c r="B10" s="32">
        <v>29020</v>
      </c>
      <c r="C10" s="32">
        <v>36483.582903299997</v>
      </c>
      <c r="D10" s="32">
        <v>45337</v>
      </c>
      <c r="E10" s="32">
        <v>46257</v>
      </c>
      <c r="F10" s="32">
        <v>36706</v>
      </c>
    </row>
    <row r="11" spans="1:6" ht="25.5" customHeight="1">
      <c r="A11" s="26" t="s">
        <v>141</v>
      </c>
      <c r="B11" s="27">
        <v>85.25</v>
      </c>
      <c r="C11" s="27">
        <v>87.17</v>
      </c>
      <c r="D11" s="27">
        <v>134</v>
      </c>
      <c r="E11" s="27">
        <v>113.5</v>
      </c>
      <c r="F11" s="27">
        <v>113.75</v>
      </c>
    </row>
    <row r="12" spans="1:6" ht="25.5" customHeight="1">
      <c r="A12" s="25" t="s">
        <v>142</v>
      </c>
      <c r="B12" s="27">
        <v>47.75</v>
      </c>
      <c r="C12" s="27">
        <v>57.64</v>
      </c>
      <c r="D12" s="27">
        <v>81.180000000000007</v>
      </c>
      <c r="E12" s="27">
        <v>80.760000000000005</v>
      </c>
      <c r="F12" s="27">
        <v>80.98</v>
      </c>
    </row>
    <row r="13" spans="1:6" ht="25.5" customHeight="1">
      <c r="A13" s="30" t="s">
        <v>143</v>
      </c>
      <c r="B13" s="27">
        <v>67.849999999999994</v>
      </c>
      <c r="C13" s="27">
        <v>85.3</v>
      </c>
      <c r="D13" s="27">
        <v>106</v>
      </c>
      <c r="E13" s="27">
        <v>108.15</v>
      </c>
      <c r="F13" s="27">
        <v>85.82</v>
      </c>
    </row>
    <row r="14" spans="1:6" ht="25.5" customHeight="1">
      <c r="A14" s="30" t="s">
        <v>144</v>
      </c>
      <c r="B14" s="27">
        <v>65.84</v>
      </c>
      <c r="C14" s="27">
        <v>68.56</v>
      </c>
      <c r="D14" s="27">
        <v>109.37</v>
      </c>
      <c r="E14" s="27">
        <v>94.83</v>
      </c>
      <c r="F14" s="27">
        <v>97.4</v>
      </c>
    </row>
    <row r="15" spans="1:6" s="11" customFormat="1">
      <c r="A15" s="109"/>
      <c r="B15" s="21"/>
      <c r="C15" s="21"/>
      <c r="D15" s="21"/>
      <c r="E15" s="21"/>
      <c r="F15" s="21"/>
    </row>
    <row r="16" spans="1:6" s="11" customFormat="1">
      <c r="A16" s="109" t="s">
        <v>216</v>
      </c>
      <c r="B16" s="21"/>
      <c r="C16" s="21"/>
      <c r="D16" s="21"/>
      <c r="E16" s="21"/>
      <c r="F16" s="21"/>
    </row>
    <row r="17" spans="1:6" s="11" customFormat="1">
      <c r="A17" s="109" t="s">
        <v>145</v>
      </c>
      <c r="B17" s="21"/>
      <c r="C17" s="21"/>
      <c r="D17" s="21"/>
      <c r="E17" s="21"/>
      <c r="F17" s="21"/>
    </row>
    <row r="19" spans="1:6">
      <c r="D19" s="150"/>
      <c r="E19" s="150"/>
      <c r="F19" s="150"/>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4"/>
  <sheetViews>
    <sheetView view="pageBreakPreview" zoomScaleNormal="70" zoomScaleSheetLayoutView="100" workbookViewId="0"/>
  </sheetViews>
  <sheetFormatPr defaultColWidth="12.140625" defaultRowHeight="0" customHeight="1" zeroHeight="1"/>
  <cols>
    <col min="1" max="1" width="30.42578125" style="46" bestFit="1" customWidth="1"/>
    <col min="2" max="6" width="12.140625" style="46" customWidth="1"/>
    <col min="7" max="240" width="9.140625" style="46" customWidth="1"/>
    <col min="241" max="241" width="0.42578125" style="46" customWidth="1"/>
    <col min="242" max="242" width="30.42578125" style="46" bestFit="1" customWidth="1"/>
    <col min="243" max="16384" width="12.140625" style="46"/>
  </cols>
  <sheetData>
    <row r="1" spans="1:6" ht="15.75">
      <c r="A1" s="13" t="s">
        <v>146</v>
      </c>
    </row>
    <row r="2" spans="1:6" ht="12.75" customHeight="1">
      <c r="A2" s="10"/>
      <c r="B2" s="11"/>
      <c r="C2" s="11"/>
      <c r="D2" s="11"/>
      <c r="E2" s="11"/>
      <c r="F2" s="11"/>
    </row>
    <row r="3" spans="1:6" ht="12.75" customHeight="1" thickBot="1">
      <c r="A3" s="18"/>
      <c r="B3" s="19">
        <v>2015</v>
      </c>
      <c r="C3" s="19">
        <v>2016</v>
      </c>
      <c r="D3" s="19">
        <v>2017</v>
      </c>
      <c r="E3" s="19">
        <v>2018</v>
      </c>
      <c r="F3" s="19">
        <v>2019</v>
      </c>
    </row>
    <row r="4" spans="1:6" ht="12.75" customHeight="1">
      <c r="A4" s="16" t="s">
        <v>147</v>
      </c>
      <c r="B4" s="48">
        <v>3.9011</v>
      </c>
      <c r="C4" s="48">
        <v>4.1792999999999996</v>
      </c>
      <c r="D4" s="48">
        <v>3.48</v>
      </c>
      <c r="E4" s="48">
        <v>3.76</v>
      </c>
      <c r="F4" s="48">
        <v>3.8</v>
      </c>
    </row>
    <row r="5" spans="1:6" ht="12.75">
      <c r="A5" s="17" t="s">
        <v>148</v>
      </c>
      <c r="B5" s="48">
        <v>3.7729803149606327</v>
      </c>
      <c r="C5" s="48">
        <v>3.9434999999999998</v>
      </c>
      <c r="D5" s="48">
        <v>3.78</v>
      </c>
      <c r="E5" s="48">
        <v>3.61</v>
      </c>
      <c r="F5" s="48">
        <v>3.84</v>
      </c>
    </row>
    <row r="6" spans="1:6" ht="12.75">
      <c r="A6" s="17"/>
      <c r="B6" s="48"/>
      <c r="C6" s="48"/>
      <c r="D6" s="48"/>
      <c r="E6" s="48"/>
      <c r="F6" s="48"/>
    </row>
    <row r="7" spans="1:6" ht="12.75">
      <c r="A7" s="17" t="s">
        <v>149</v>
      </c>
      <c r="B7" s="48">
        <v>4.2614999999999998</v>
      </c>
      <c r="C7" s="48">
        <v>4.4240000000000004</v>
      </c>
      <c r="D7" s="48">
        <v>4.17</v>
      </c>
      <c r="E7" s="48">
        <v>4.3</v>
      </c>
      <c r="F7" s="48">
        <v>4.26</v>
      </c>
    </row>
    <row r="8" spans="1:6" ht="12.75">
      <c r="A8" s="17" t="s">
        <v>150</v>
      </c>
      <c r="B8" s="48">
        <v>4.1842897637795273</v>
      </c>
      <c r="C8" s="48">
        <v>4.3636999999999997</v>
      </c>
      <c r="D8" s="48">
        <v>4.26</v>
      </c>
      <c r="E8" s="48">
        <v>4.26</v>
      </c>
      <c r="F8" s="48">
        <v>4.3</v>
      </c>
    </row>
    <row r="9" spans="1:6" ht="12.75">
      <c r="A9" s="17"/>
      <c r="B9" s="48"/>
      <c r="C9" s="48"/>
      <c r="D9" s="48"/>
      <c r="E9" s="48"/>
      <c r="F9" s="48"/>
    </row>
    <row r="10" spans="1:6" ht="12.75">
      <c r="A10" s="17" t="s">
        <v>151</v>
      </c>
      <c r="B10" s="48">
        <v>1.0887</v>
      </c>
      <c r="C10" s="48">
        <v>1.0541</v>
      </c>
      <c r="D10" s="48">
        <v>1.1993</v>
      </c>
      <c r="E10" s="48">
        <v>1.145</v>
      </c>
      <c r="F10" s="48">
        <v>1.1234</v>
      </c>
    </row>
    <row r="11" spans="1:6" ht="12.75">
      <c r="A11" s="17" t="s">
        <v>152</v>
      </c>
      <c r="B11" s="48">
        <v>1.1100000000000001</v>
      </c>
      <c r="C11" s="48">
        <v>1.1066</v>
      </c>
      <c r="D11" s="48">
        <v>1.1299999999999999</v>
      </c>
      <c r="E11" s="48">
        <v>1.181</v>
      </c>
      <c r="F11" s="48">
        <v>1.1194999999999999</v>
      </c>
    </row>
    <row r="12" spans="1:6" ht="12.75">
      <c r="A12" s="17"/>
      <c r="B12" s="48"/>
      <c r="C12" s="48"/>
      <c r="D12" s="48"/>
      <c r="E12" s="48"/>
      <c r="F12" s="48"/>
    </row>
    <row r="13" spans="1:6" ht="12.75">
      <c r="A13" s="17" t="s">
        <v>153</v>
      </c>
      <c r="B13" s="48">
        <v>0.15770000000000001</v>
      </c>
      <c r="C13" s="48">
        <v>0.16370000000000001</v>
      </c>
      <c r="D13" s="48">
        <v>0.16</v>
      </c>
      <c r="E13" s="48">
        <v>0.17</v>
      </c>
      <c r="F13" s="48">
        <v>0.17</v>
      </c>
    </row>
    <row r="14" spans="1:6" ht="12.75">
      <c r="A14" s="17" t="s">
        <v>154</v>
      </c>
      <c r="B14" s="48">
        <v>0.15340511811023624</v>
      </c>
      <c r="C14" s="48">
        <v>0.16139999999999999</v>
      </c>
      <c r="D14" s="48">
        <v>0.16</v>
      </c>
      <c r="E14" s="48">
        <v>0.17</v>
      </c>
      <c r="F14" s="48">
        <v>0.17</v>
      </c>
    </row>
    <row r="15" spans="1:6" ht="12.75">
      <c r="A15" s="17"/>
      <c r="B15" s="48"/>
      <c r="C15" s="48"/>
      <c r="D15" s="48"/>
      <c r="E15" s="48"/>
      <c r="F15" s="48"/>
    </row>
    <row r="16" spans="1:6" ht="12.75">
      <c r="A16" s="17" t="s">
        <v>155</v>
      </c>
      <c r="B16" s="49">
        <v>2.8102</v>
      </c>
      <c r="C16" s="49">
        <v>3.0994999999999999</v>
      </c>
      <c r="D16" s="49">
        <v>2.78</v>
      </c>
      <c r="E16" s="49">
        <v>2.76</v>
      </c>
      <c r="F16" s="49">
        <v>2.91</v>
      </c>
    </row>
    <row r="17" spans="1:6" ht="12.75">
      <c r="A17" s="17" t="s">
        <v>156</v>
      </c>
      <c r="B17" s="49">
        <v>2.9517153543307075</v>
      </c>
      <c r="C17" s="49">
        <v>2.9771999999999998</v>
      </c>
      <c r="D17" s="49">
        <v>2.91</v>
      </c>
      <c r="E17" s="49">
        <v>2.79</v>
      </c>
      <c r="F17" s="49">
        <v>2.89</v>
      </c>
    </row>
    <row r="18" spans="1:6" ht="12.75">
      <c r="A18" s="17"/>
      <c r="B18" s="48"/>
      <c r="C18" s="48"/>
      <c r="D18" s="48"/>
      <c r="E18" s="48"/>
      <c r="F18" s="48"/>
    </row>
    <row r="19" spans="1:6" ht="12.75">
      <c r="A19" s="133" t="s">
        <v>157</v>
      </c>
    </row>
    <row r="20" spans="1:6" ht="12.75">
      <c r="A20" s="4"/>
      <c r="B20" s="4"/>
      <c r="C20" s="4"/>
      <c r="D20" s="4"/>
      <c r="E20" s="4"/>
      <c r="F20" s="4"/>
    </row>
    <row r="21" spans="1:6" ht="12.75"/>
    <row r="22" spans="1:6" ht="12.75"/>
    <row r="23" spans="1:6" ht="12.75"/>
    <row r="24"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0" customWidth="1"/>
    <col min="2" max="7" width="10.7109375" style="2" customWidth="1"/>
    <col min="8" max="8" width="10.85546875" style="2" customWidth="1"/>
    <col min="9" max="255" width="9.140625" style="2" customWidth="1"/>
    <col min="256" max="16384" width="0.42578125" style="2"/>
  </cols>
  <sheetData>
    <row r="1" spans="1:7" ht="15.75">
      <c r="A1" s="13" t="s">
        <v>158</v>
      </c>
    </row>
    <row r="2" spans="1:7" ht="12.75"/>
    <row r="3" spans="1:7" ht="12.75">
      <c r="F3" s="51"/>
      <c r="G3" s="51"/>
    </row>
    <row r="4" spans="1:7" ht="12.75">
      <c r="F4" s="51"/>
      <c r="G4" s="51"/>
    </row>
    <row r="5" spans="1:7" ht="12.75">
      <c r="F5" s="51"/>
      <c r="G5" s="51"/>
    </row>
    <row r="6" spans="1:7" ht="12.75">
      <c r="F6" s="51"/>
      <c r="G6" s="51"/>
    </row>
    <row r="7" spans="1:7" ht="12.75"/>
    <row r="8" spans="1:7" ht="12.75"/>
    <row r="9" spans="1:7" ht="12.75">
      <c r="A9" s="52"/>
      <c r="B9" s="53"/>
      <c r="C9" s="53"/>
      <c r="D9" s="53"/>
      <c r="E9" s="53"/>
    </row>
    <row r="10" spans="1:7" ht="12.75">
      <c r="A10" s="52"/>
      <c r="B10" s="53"/>
      <c r="C10" s="53"/>
      <c r="D10" s="53"/>
      <c r="E10" s="53"/>
    </row>
    <row r="11" spans="1:7" ht="12.75">
      <c r="A11" s="52"/>
      <c r="B11" s="53"/>
      <c r="C11" s="53"/>
      <c r="D11" s="53"/>
      <c r="E11" s="53"/>
    </row>
    <row r="12" spans="1:7" ht="12.75">
      <c r="A12" s="52"/>
      <c r="B12" s="53"/>
      <c r="C12" s="53"/>
      <c r="D12" s="53"/>
      <c r="E12" s="53"/>
    </row>
    <row r="13" spans="1:7" ht="12.75">
      <c r="A13" s="52"/>
      <c r="B13" s="53"/>
      <c r="C13" s="53"/>
      <c r="D13" s="53"/>
      <c r="E13" s="53"/>
    </row>
    <row r="14" spans="1:7" ht="12.75">
      <c r="A14" s="52"/>
      <c r="B14" s="54" t="s">
        <v>14</v>
      </c>
      <c r="C14" s="55">
        <f>C18</f>
        <v>10</v>
      </c>
      <c r="D14" s="55">
        <f>D18</f>
        <v>11.1</v>
      </c>
      <c r="E14" s="55">
        <f>E18</f>
        <v>11</v>
      </c>
      <c r="F14" s="55">
        <f>F18</f>
        <v>9.1</v>
      </c>
    </row>
    <row r="15" spans="1:7" ht="12.75">
      <c r="A15" s="52"/>
      <c r="B15" s="54" t="s">
        <v>14</v>
      </c>
      <c r="C15" s="55">
        <f>C17</f>
        <v>12.6</v>
      </c>
      <c r="D15" s="55">
        <f>D17</f>
        <v>15.1</v>
      </c>
      <c r="E15" s="55">
        <f>E17</f>
        <v>15.5</v>
      </c>
      <c r="F15" s="55">
        <f>F17</f>
        <v>12.1</v>
      </c>
    </row>
    <row r="16" spans="1:7" ht="12.75">
      <c r="A16" s="52"/>
      <c r="B16" s="54" t="s">
        <v>15</v>
      </c>
      <c r="C16" s="55">
        <f>AVERAGE(C23:C27)</f>
        <v>11.559999999999999</v>
      </c>
      <c r="D16" s="55">
        <f>AVERAGE(D23:D27)</f>
        <v>12.879999999999999</v>
      </c>
      <c r="E16" s="55">
        <f>AVERAGE(E23:E27)</f>
        <v>13.180000000000001</v>
      </c>
      <c r="F16" s="55">
        <f>AVERAGE(F23:F27)</f>
        <v>11.34</v>
      </c>
    </row>
    <row r="17" spans="1:7" ht="12.75">
      <c r="A17" s="52"/>
      <c r="B17" s="53"/>
      <c r="C17" s="55">
        <f>MAX(C23:C27)</f>
        <v>12.6</v>
      </c>
      <c r="D17" s="55">
        <f>MAX(D23:D27)</f>
        <v>15.1</v>
      </c>
      <c r="E17" s="55">
        <f>MAX(E23:E27)</f>
        <v>15.5</v>
      </c>
      <c r="F17" s="55">
        <f>MAX(F23:F27)</f>
        <v>12.1</v>
      </c>
    </row>
    <row r="18" spans="1:7" ht="12.75">
      <c r="A18" s="52"/>
      <c r="B18" s="53"/>
      <c r="C18" s="55">
        <f>MIN(C23:C27)</f>
        <v>10</v>
      </c>
      <c r="D18" s="55">
        <f>MIN(D23:D27)</f>
        <v>11.1</v>
      </c>
      <c r="E18" s="55">
        <f>MIN(E23:E27)</f>
        <v>11</v>
      </c>
      <c r="F18" s="55">
        <f>MIN(F23:F27)</f>
        <v>9.1</v>
      </c>
    </row>
    <row r="19" spans="1:7" ht="12.75">
      <c r="A19" s="52"/>
    </row>
    <row r="20" spans="1:7" ht="12.75"/>
    <row r="21" spans="1:7" ht="13.5" thickBot="1"/>
    <row r="22" spans="1:7" ht="12.75">
      <c r="B22" s="56" t="s">
        <v>159</v>
      </c>
      <c r="C22" s="57" t="s">
        <v>160</v>
      </c>
      <c r="D22" s="57" t="s">
        <v>161</v>
      </c>
      <c r="E22" s="57" t="s">
        <v>162</v>
      </c>
      <c r="F22" s="58" t="s">
        <v>163</v>
      </c>
      <c r="G22" s="74" t="s">
        <v>164</v>
      </c>
    </row>
    <row r="23" spans="1:7" ht="12.75">
      <c r="B23" s="59">
        <v>2015</v>
      </c>
      <c r="C23" s="60">
        <v>12.6</v>
      </c>
      <c r="D23" s="60">
        <v>15.1</v>
      </c>
      <c r="E23" s="60">
        <v>15.5</v>
      </c>
      <c r="F23" s="61">
        <v>12</v>
      </c>
      <c r="G23" s="62">
        <v>13.8</v>
      </c>
    </row>
    <row r="24" spans="1:7" ht="12.75">
      <c r="B24" s="141">
        <v>2016</v>
      </c>
      <c r="C24" s="142">
        <v>11.7</v>
      </c>
      <c r="D24" s="142">
        <v>12.2</v>
      </c>
      <c r="E24" s="142">
        <v>11</v>
      </c>
      <c r="F24" s="143">
        <v>12</v>
      </c>
      <c r="G24" s="144">
        <v>11.7</v>
      </c>
    </row>
    <row r="25" spans="1:7" ht="12.75">
      <c r="B25" s="137">
        <v>2017</v>
      </c>
      <c r="C25" s="138">
        <v>12.1</v>
      </c>
      <c r="D25" s="138">
        <v>13.6</v>
      </c>
      <c r="E25" s="138">
        <v>13.9</v>
      </c>
      <c r="F25" s="139">
        <v>11.5</v>
      </c>
      <c r="G25" s="140">
        <v>12.8</v>
      </c>
    </row>
    <row r="26" spans="1:7" ht="13.5" thickBot="1">
      <c r="A26" s="2"/>
      <c r="B26" s="145">
        <v>2018</v>
      </c>
      <c r="C26" s="146">
        <v>11.4</v>
      </c>
      <c r="D26" s="146">
        <v>12.4</v>
      </c>
      <c r="E26" s="146">
        <v>12.8</v>
      </c>
      <c r="F26" s="147">
        <v>12.1</v>
      </c>
      <c r="G26" s="148">
        <v>12.2</v>
      </c>
    </row>
    <row r="27" spans="1:7" ht="13.5" thickBot="1">
      <c r="A27" s="2"/>
      <c r="B27" s="67">
        <v>2019</v>
      </c>
      <c r="C27" s="68">
        <v>10</v>
      </c>
      <c r="D27" s="68">
        <v>11.1</v>
      </c>
      <c r="E27" s="68">
        <v>12.7</v>
      </c>
      <c r="F27" s="69">
        <v>9.1</v>
      </c>
      <c r="G27" s="70">
        <v>10.7</v>
      </c>
    </row>
    <row r="28" spans="1:7" ht="12.75">
      <c r="A28" s="2"/>
    </row>
    <row r="29" spans="1:7" ht="12.75">
      <c r="A29" s="2"/>
      <c r="B29" s="71" t="s">
        <v>165</v>
      </c>
    </row>
    <row r="30" spans="1:7" ht="12.75">
      <c r="A30" s="2"/>
    </row>
    <row r="31" spans="1:7" ht="12.75">
      <c r="A31" s="73" t="s">
        <v>166</v>
      </c>
      <c r="C31" s="72"/>
    </row>
    <row r="32" spans="1:7" ht="12.75">
      <c r="A32" s="73" t="s">
        <v>167</v>
      </c>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50" customWidth="1"/>
    <col min="2" max="6" width="10.7109375" style="2" customWidth="1"/>
    <col min="7" max="247" width="9.140625" style="2" customWidth="1"/>
    <col min="248" max="248" width="0.42578125" style="2" customWidth="1"/>
    <col min="249" max="249" width="9.140625" style="2" customWidth="1"/>
    <col min="250" max="16384" width="10.7109375" style="2"/>
  </cols>
  <sheetData>
    <row r="1" spans="1:6" ht="15.75">
      <c r="A1" s="13" t="s">
        <v>168</v>
      </c>
    </row>
    <row r="2" spans="1:6" ht="12.75"/>
    <row r="3" spans="1:6" ht="16.5" thickBot="1">
      <c r="A3" s="84" t="s">
        <v>169</v>
      </c>
      <c r="B3" s="85">
        <v>2015</v>
      </c>
      <c r="C3" s="85">
        <v>2016</v>
      </c>
      <c r="D3" s="85">
        <v>2017</v>
      </c>
      <c r="E3" s="85">
        <v>2018</v>
      </c>
      <c r="F3" s="85">
        <v>2019</v>
      </c>
    </row>
    <row r="4" spans="1:6" ht="15.75">
      <c r="A4" s="86" t="s">
        <v>170</v>
      </c>
      <c r="B4" s="121">
        <v>108</v>
      </c>
      <c r="C4" s="121">
        <v>71</v>
      </c>
      <c r="D4" s="121">
        <v>86</v>
      </c>
      <c r="E4" s="121">
        <v>102</v>
      </c>
      <c r="F4" s="121">
        <v>108</v>
      </c>
    </row>
    <row r="5" spans="1:6" ht="15.75">
      <c r="A5" s="86" t="s">
        <v>171</v>
      </c>
      <c r="B5" s="121">
        <v>176.75</v>
      </c>
      <c r="C5" s="121">
        <v>142</v>
      </c>
      <c r="D5" s="121">
        <v>151</v>
      </c>
      <c r="E5" s="121">
        <v>138</v>
      </c>
      <c r="F5" s="121">
        <v>130</v>
      </c>
    </row>
    <row r="6" spans="1:6" ht="15.75">
      <c r="A6" s="86" t="s">
        <v>172</v>
      </c>
      <c r="B6" s="121">
        <v>-141.75</v>
      </c>
      <c r="C6" s="121">
        <v>-125</v>
      </c>
      <c r="D6" s="121">
        <v>-112</v>
      </c>
      <c r="E6" s="121">
        <v>-146</v>
      </c>
      <c r="F6" s="121">
        <v>-158</v>
      </c>
    </row>
    <row r="7" spans="1:6" ht="15.75">
      <c r="A7" s="86" t="s">
        <v>23</v>
      </c>
      <c r="B7" s="121">
        <v>176.5</v>
      </c>
      <c r="C7" s="121">
        <v>139</v>
      </c>
      <c r="D7" s="121">
        <v>295</v>
      </c>
      <c r="E7" s="121">
        <v>191</v>
      </c>
      <c r="F7" s="121">
        <v>102</v>
      </c>
    </row>
    <row r="8" spans="1:6" ht="15.75">
      <c r="A8" s="86"/>
      <c r="B8" s="121"/>
      <c r="C8" s="121"/>
      <c r="D8" s="121"/>
      <c r="E8" s="121"/>
      <c r="F8" s="121"/>
    </row>
    <row r="9" spans="1:6" ht="16.5" thickBot="1">
      <c r="A9" s="84" t="s">
        <v>173</v>
      </c>
      <c r="B9" s="85"/>
      <c r="C9" s="85"/>
      <c r="D9" s="85"/>
      <c r="E9" s="85"/>
      <c r="F9" s="85"/>
    </row>
    <row r="10" spans="1:6" ht="15.75">
      <c r="A10" s="86" t="s">
        <v>174</v>
      </c>
      <c r="B10" s="121">
        <v>602</v>
      </c>
      <c r="C10" s="121">
        <v>610</v>
      </c>
      <c r="D10" s="121">
        <v>653</v>
      </c>
      <c r="E10" s="121">
        <v>641</v>
      </c>
      <c r="F10" s="121">
        <v>571</v>
      </c>
    </row>
    <row r="11" spans="1:6" ht="15.75">
      <c r="A11" s="86" t="s">
        <v>175</v>
      </c>
      <c r="B11" s="121">
        <v>488</v>
      </c>
      <c r="C11" s="121">
        <v>359</v>
      </c>
      <c r="D11" s="121">
        <v>477</v>
      </c>
      <c r="E11" s="121">
        <v>532</v>
      </c>
      <c r="F11" s="121">
        <v>480</v>
      </c>
    </row>
    <row r="12" spans="1:6" ht="15.75">
      <c r="A12" s="86" t="s">
        <v>176</v>
      </c>
      <c r="B12" s="121">
        <v>278</v>
      </c>
      <c r="C12" s="121">
        <v>296</v>
      </c>
      <c r="D12" s="121">
        <v>398</v>
      </c>
      <c r="E12" s="121">
        <v>261</v>
      </c>
      <c r="F12" s="121">
        <v>184</v>
      </c>
    </row>
    <row r="13" spans="1:6" ht="15.75">
      <c r="A13" s="86" t="s">
        <v>177</v>
      </c>
      <c r="B13" s="121">
        <v>416</v>
      </c>
      <c r="C13" s="121">
        <v>431</v>
      </c>
      <c r="D13" s="121">
        <v>418</v>
      </c>
      <c r="E13" s="121">
        <v>448</v>
      </c>
      <c r="F13" s="121">
        <v>431</v>
      </c>
    </row>
    <row r="14" spans="1:6" ht="12.75">
      <c r="A14" s="52"/>
      <c r="B14" s="54"/>
      <c r="C14" s="54"/>
      <c r="D14" s="54"/>
      <c r="E14" s="54"/>
      <c r="F14" s="54"/>
    </row>
    <row r="15" spans="1:6" ht="12.75">
      <c r="A15" s="71" t="s">
        <v>178</v>
      </c>
      <c r="B15" s="55"/>
      <c r="C15" s="55"/>
      <c r="D15" s="55"/>
      <c r="E15" s="55"/>
      <c r="F15" s="55"/>
    </row>
    <row r="16" spans="1:6" ht="12.75">
      <c r="A16" s="52"/>
      <c r="B16" s="55"/>
      <c r="C16" s="55"/>
      <c r="D16" s="55"/>
      <c r="E16" s="55"/>
      <c r="F16" s="55"/>
    </row>
    <row r="17" spans="1:6" ht="12.75">
      <c r="A17" s="52"/>
      <c r="B17" s="55"/>
      <c r="C17" s="55"/>
      <c r="D17" s="55"/>
      <c r="E17" s="55"/>
      <c r="F17" s="55"/>
    </row>
    <row r="18" spans="1:6" ht="12.75">
      <c r="A18" s="52"/>
      <c r="B18" s="55"/>
      <c r="C18" s="55"/>
      <c r="D18" s="55"/>
      <c r="E18" s="55"/>
      <c r="F18" s="55"/>
    </row>
    <row r="19" spans="1:6" ht="12.75">
      <c r="A19" s="52"/>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3"/>
    </row>
    <row r="32" spans="1:6" ht="12.75">
      <c r="A32" s="73"/>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0" customWidth="1"/>
    <col min="2" max="7" width="10.7109375" style="2" customWidth="1"/>
    <col min="8" max="8" width="10.85546875" style="2" customWidth="1"/>
    <col min="9" max="255" width="9.140625" style="2" customWidth="1"/>
    <col min="256" max="16384" width="0.42578125" style="2"/>
  </cols>
  <sheetData>
    <row r="1" spans="1:7" ht="15.75">
      <c r="A1" s="13" t="s">
        <v>179</v>
      </c>
    </row>
    <row r="2" spans="1:7" ht="12.75"/>
    <row r="3" spans="1:7" ht="12.75">
      <c r="F3" s="51"/>
      <c r="G3" s="51"/>
    </row>
    <row r="4" spans="1:7" ht="12.75">
      <c r="F4" s="51"/>
      <c r="G4" s="51"/>
    </row>
    <row r="5" spans="1:7" ht="12.75">
      <c r="F5" s="51"/>
      <c r="G5" s="51"/>
    </row>
    <row r="6" spans="1:7" ht="12.75">
      <c r="F6" s="51"/>
      <c r="G6" s="51"/>
    </row>
    <row r="7" spans="1:7" ht="12.75"/>
    <row r="8" spans="1:7" ht="12.75"/>
    <row r="9" spans="1:7" ht="12.75">
      <c r="A9" s="52"/>
      <c r="B9" s="53"/>
      <c r="C9" s="53"/>
      <c r="D9" s="53"/>
      <c r="E9" s="53"/>
    </row>
    <row r="10" spans="1:7" ht="12.75">
      <c r="A10" s="52"/>
      <c r="B10" s="53"/>
      <c r="C10" s="53"/>
      <c r="D10" s="53"/>
      <c r="E10" s="53"/>
    </row>
    <row r="11" spans="1:7" ht="12.75">
      <c r="A11" s="52"/>
      <c r="B11" s="53"/>
      <c r="C11" s="53"/>
      <c r="D11" s="53"/>
      <c r="E11" s="53"/>
    </row>
    <row r="12" spans="1:7" ht="12.75">
      <c r="A12" s="52"/>
      <c r="B12" s="53"/>
      <c r="C12" s="53"/>
      <c r="D12" s="53"/>
      <c r="E12" s="53"/>
    </row>
    <row r="13" spans="1:7" ht="12.75">
      <c r="A13" s="52"/>
      <c r="B13" s="53"/>
      <c r="C13" s="53"/>
      <c r="D13" s="53"/>
      <c r="E13" s="53"/>
    </row>
    <row r="14" spans="1:7" ht="12.75">
      <c r="A14" s="52"/>
      <c r="B14" s="54" t="s">
        <v>14</v>
      </c>
      <c r="C14" s="55">
        <f>C18</f>
        <v>33.9</v>
      </c>
      <c r="D14" s="55">
        <f>D18</f>
        <v>45.6</v>
      </c>
      <c r="E14" s="55">
        <f>E18</f>
        <v>45.9</v>
      </c>
      <c r="F14" s="55">
        <f>F18</f>
        <v>43.8</v>
      </c>
    </row>
    <row r="15" spans="1:7" ht="12.75">
      <c r="A15" s="52"/>
      <c r="B15" s="54" t="s">
        <v>14</v>
      </c>
      <c r="C15" s="55">
        <f>C17</f>
        <v>66.8</v>
      </c>
      <c r="D15" s="55">
        <f>D17</f>
        <v>74.400000000000006</v>
      </c>
      <c r="E15" s="55">
        <f>E17</f>
        <v>75.2</v>
      </c>
      <c r="F15" s="55">
        <f>F17</f>
        <v>68.8</v>
      </c>
    </row>
    <row r="16" spans="1:7" ht="12.75">
      <c r="A16" s="52"/>
      <c r="B16" s="54" t="s">
        <v>15</v>
      </c>
      <c r="C16" s="55">
        <f>AVERAGE(C23:C27)</f>
        <v>54.280000000000008</v>
      </c>
      <c r="D16" s="55">
        <f>AVERAGE(D23:D27)</f>
        <v>60.08</v>
      </c>
      <c r="E16" s="55">
        <f>AVERAGE(E23:E27)</f>
        <v>57.14</v>
      </c>
      <c r="F16" s="55">
        <f>AVERAGE(F23:F27)</f>
        <v>57.260000000000005</v>
      </c>
    </row>
    <row r="17" spans="1:7" ht="12.75">
      <c r="A17" s="52"/>
      <c r="B17" s="53"/>
      <c r="C17" s="55">
        <f>MAX(C23:C27)</f>
        <v>66.8</v>
      </c>
      <c r="D17" s="55">
        <f>MAX(D23:D27)</f>
        <v>74.400000000000006</v>
      </c>
      <c r="E17" s="55">
        <f>MAX(E23:E27)</f>
        <v>75.2</v>
      </c>
      <c r="F17" s="55">
        <f>MAX(F23:F27)</f>
        <v>68.8</v>
      </c>
    </row>
    <row r="18" spans="1:7" ht="12.75">
      <c r="A18" s="52"/>
      <c r="B18" s="53"/>
      <c r="C18" s="55">
        <f>MIN(C23:C27)</f>
        <v>33.9</v>
      </c>
      <c r="D18" s="55">
        <f>MIN(D23:D27)</f>
        <v>45.6</v>
      </c>
      <c r="E18" s="55">
        <f>MIN(E23:E27)</f>
        <v>45.9</v>
      </c>
      <c r="F18" s="55">
        <f>MIN(F23:F27)</f>
        <v>43.8</v>
      </c>
    </row>
    <row r="19" spans="1:7" ht="12.75">
      <c r="A19" s="52"/>
    </row>
    <row r="20" spans="1:7" ht="12.75"/>
    <row r="21" spans="1:7" ht="13.5" thickBot="1"/>
    <row r="22" spans="1:7" ht="12.75">
      <c r="B22" s="56" t="s">
        <v>159</v>
      </c>
      <c r="C22" s="57" t="s">
        <v>160</v>
      </c>
      <c r="D22" s="57" t="s">
        <v>161</v>
      </c>
      <c r="E22" s="57" t="s">
        <v>162</v>
      </c>
      <c r="F22" s="58" t="s">
        <v>163</v>
      </c>
      <c r="G22" s="74" t="s">
        <v>164</v>
      </c>
    </row>
    <row r="23" spans="1:7" ht="12.75">
      <c r="B23" s="59">
        <v>2015</v>
      </c>
      <c r="C23" s="60">
        <v>53.9</v>
      </c>
      <c r="D23" s="60">
        <v>61.9</v>
      </c>
      <c r="E23" s="60">
        <v>50.5</v>
      </c>
      <c r="F23" s="61">
        <v>43.8</v>
      </c>
      <c r="G23" s="62">
        <v>52.525000000000006</v>
      </c>
    </row>
    <row r="24" spans="1:7" ht="12.75">
      <c r="B24" s="63">
        <v>2016</v>
      </c>
      <c r="C24" s="64">
        <v>33.9</v>
      </c>
      <c r="D24" s="64">
        <v>45.6</v>
      </c>
      <c r="E24" s="64">
        <v>45.9</v>
      </c>
      <c r="F24" s="65">
        <v>49.3</v>
      </c>
      <c r="G24" s="66">
        <v>43.7</v>
      </c>
    </row>
    <row r="25" spans="1:7" ht="12.75">
      <c r="B25" s="59">
        <v>2017</v>
      </c>
      <c r="C25" s="60">
        <v>53.7</v>
      </c>
      <c r="D25" s="60">
        <v>49.6</v>
      </c>
      <c r="E25" s="60">
        <v>52.1</v>
      </c>
      <c r="F25" s="61">
        <v>61.3</v>
      </c>
      <c r="G25" s="62">
        <v>54.2</v>
      </c>
    </row>
    <row r="26" spans="1:7" ht="13.5" thickBot="1">
      <c r="B26" s="63">
        <v>2018</v>
      </c>
      <c r="C26" s="64">
        <v>66.8</v>
      </c>
      <c r="D26" s="64">
        <v>74.400000000000006</v>
      </c>
      <c r="E26" s="64">
        <v>75.2</v>
      </c>
      <c r="F26" s="65">
        <v>68.8</v>
      </c>
      <c r="G26" s="66">
        <v>71.3</v>
      </c>
    </row>
    <row r="27" spans="1:7" ht="13.5" thickBot="1">
      <c r="A27" s="2"/>
      <c r="B27" s="67">
        <v>2019</v>
      </c>
      <c r="C27" s="68">
        <v>63.1</v>
      </c>
      <c r="D27" s="68">
        <v>68.900000000000006</v>
      </c>
      <c r="E27" s="68">
        <v>62</v>
      </c>
      <c r="F27" s="69">
        <v>63.1</v>
      </c>
      <c r="G27" s="70">
        <v>64.2</v>
      </c>
    </row>
    <row r="28" spans="1:7" ht="12.75">
      <c r="A28" s="2"/>
    </row>
    <row r="29" spans="1:7" ht="12.75">
      <c r="A29" s="2"/>
      <c r="B29" s="71" t="s">
        <v>165</v>
      </c>
    </row>
    <row r="30" spans="1:7" ht="12.75">
      <c r="A30" s="2"/>
    </row>
    <row r="31" spans="1:7" ht="12.75">
      <c r="A31" s="73"/>
      <c r="C31" s="72"/>
    </row>
    <row r="32" spans="1:7" ht="12.75">
      <c r="A32" s="73"/>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0" customWidth="1"/>
    <col min="2" max="7" width="10.7109375" style="2" customWidth="1"/>
    <col min="8" max="8" width="10.85546875" style="2" customWidth="1"/>
    <col min="9" max="255" width="9.140625" style="2" customWidth="1"/>
    <col min="256" max="16384" width="0.42578125" style="2"/>
  </cols>
  <sheetData>
    <row r="1" spans="1:7" ht="18.75">
      <c r="A1" s="13" t="s">
        <v>180</v>
      </c>
    </row>
    <row r="2" spans="1:7" ht="12.75"/>
    <row r="3" spans="1:7" ht="12.75">
      <c r="F3" s="51"/>
      <c r="G3" s="51"/>
    </row>
    <row r="4" spans="1:7" ht="12.75">
      <c r="F4" s="51"/>
      <c r="G4" s="51"/>
    </row>
    <row r="5" spans="1:7" ht="12.75">
      <c r="F5" s="51"/>
      <c r="G5" s="51"/>
    </row>
    <row r="6" spans="1:7" ht="12.75">
      <c r="F6" s="51"/>
      <c r="G6" s="51"/>
    </row>
    <row r="7" spans="1:7" ht="12.75"/>
    <row r="8" spans="1:7" ht="12.75"/>
    <row r="9" spans="1:7" ht="12.75">
      <c r="A9" s="52"/>
      <c r="B9" s="53"/>
      <c r="C9" s="53"/>
      <c r="D9" s="53"/>
      <c r="E9" s="53"/>
    </row>
    <row r="10" spans="1:7" ht="12.75">
      <c r="A10" s="52"/>
      <c r="B10" s="53"/>
      <c r="C10" s="53"/>
      <c r="D10" s="53"/>
      <c r="E10" s="53"/>
    </row>
    <row r="11" spans="1:7" ht="12.75">
      <c r="A11" s="52"/>
      <c r="B11" s="53"/>
      <c r="C11" s="53"/>
      <c r="D11" s="53"/>
      <c r="E11" s="53"/>
    </row>
    <row r="12" spans="1:7" ht="12.75">
      <c r="A12" s="52"/>
      <c r="B12" s="53"/>
      <c r="C12" s="53"/>
      <c r="D12" s="53"/>
      <c r="E12" s="53"/>
    </row>
    <row r="13" spans="1:7" ht="12.75">
      <c r="A13" s="52"/>
      <c r="B13" s="53"/>
      <c r="C13" s="53"/>
      <c r="D13" s="53"/>
      <c r="E13" s="53"/>
    </row>
    <row r="14" spans="1:7" ht="12.75">
      <c r="A14" s="52"/>
      <c r="B14" s="54" t="s">
        <v>14</v>
      </c>
      <c r="C14" s="55">
        <f>C18</f>
        <v>0.2</v>
      </c>
      <c r="D14" s="55">
        <f>D18</f>
        <v>0.5</v>
      </c>
      <c r="E14" s="55">
        <f>E18</f>
        <v>1</v>
      </c>
      <c r="F14" s="55">
        <f>F18</f>
        <v>0.9</v>
      </c>
    </row>
    <row r="15" spans="1:7" ht="12.75">
      <c r="A15" s="52"/>
      <c r="B15" s="54" t="s">
        <v>14</v>
      </c>
      <c r="C15" s="55">
        <f>C17</f>
        <v>2.7</v>
      </c>
      <c r="D15" s="55">
        <f>D17</f>
        <v>2.6</v>
      </c>
      <c r="E15" s="55">
        <f>E17</f>
        <v>2.4</v>
      </c>
      <c r="F15" s="55">
        <f>F17</f>
        <v>2.7</v>
      </c>
    </row>
    <row r="16" spans="1:7" ht="12.75">
      <c r="A16" s="52"/>
      <c r="B16" s="54" t="s">
        <v>15</v>
      </c>
      <c r="C16" s="55">
        <f>AVERAGE(C23:C27)</f>
        <v>1.6599999999999997</v>
      </c>
      <c r="D16" s="55">
        <f>AVERAGE(D23:D27)</f>
        <v>1.6600000000000001</v>
      </c>
      <c r="E16" s="55">
        <f>AVERAGE(E23:E27)</f>
        <v>1.4600000000000002</v>
      </c>
      <c r="F16" s="55">
        <f>AVERAGE(F23:F27)</f>
        <v>1.6600000000000001</v>
      </c>
    </row>
    <row r="17" spans="1:7" ht="12.75">
      <c r="A17" s="52"/>
      <c r="B17" s="53"/>
      <c r="C17" s="55">
        <f>MAX(C23:C27)</f>
        <v>2.7</v>
      </c>
      <c r="D17" s="55">
        <f>MAX(D23:D27)</f>
        <v>2.6</v>
      </c>
      <c r="E17" s="55">
        <f>MAX(E23:E27)</f>
        <v>2.4</v>
      </c>
      <c r="F17" s="55">
        <f>MAX(F23:F27)</f>
        <v>2.7</v>
      </c>
    </row>
    <row r="18" spans="1:7" ht="12.75">
      <c r="A18" s="52"/>
      <c r="B18" s="53"/>
      <c r="C18" s="55">
        <f>MIN(C23:C27)</f>
        <v>0.2</v>
      </c>
      <c r="D18" s="55">
        <f>MIN(D23:D27)</f>
        <v>0.5</v>
      </c>
      <c r="E18" s="55">
        <f>MIN(E23:E27)</f>
        <v>1</v>
      </c>
      <c r="F18" s="55">
        <f>MIN(F23:F27)</f>
        <v>0.9</v>
      </c>
    </row>
    <row r="19" spans="1:7" ht="12.75">
      <c r="A19" s="52"/>
    </row>
    <row r="20" spans="1:7" ht="12.75"/>
    <row r="21" spans="1:7" ht="13.5" thickBot="1"/>
    <row r="22" spans="1:7" ht="12.75">
      <c r="B22" s="56" t="s">
        <v>159</v>
      </c>
      <c r="C22" s="57" t="s">
        <v>160</v>
      </c>
      <c r="D22" s="57" t="s">
        <v>161</v>
      </c>
      <c r="E22" s="57" t="s">
        <v>162</v>
      </c>
      <c r="F22" s="58" t="s">
        <v>163</v>
      </c>
      <c r="G22" s="74" t="s">
        <v>164</v>
      </c>
    </row>
    <row r="23" spans="1:7" ht="12.75">
      <c r="B23" s="59">
        <v>2015</v>
      </c>
      <c r="C23" s="60">
        <v>1.7</v>
      </c>
      <c r="D23" s="60">
        <v>1.5</v>
      </c>
      <c r="E23" s="60">
        <v>1.5</v>
      </c>
      <c r="F23" s="61">
        <v>2.7</v>
      </c>
      <c r="G23" s="62">
        <v>1.8</v>
      </c>
    </row>
    <row r="24" spans="1:7" ht="12.75">
      <c r="B24" s="63">
        <v>2016</v>
      </c>
      <c r="C24" s="64">
        <v>2.7</v>
      </c>
      <c r="D24" s="64">
        <v>2.6</v>
      </c>
      <c r="E24" s="64">
        <v>2.4</v>
      </c>
      <c r="F24" s="65">
        <v>2.2000000000000002</v>
      </c>
      <c r="G24" s="66">
        <v>2.5</v>
      </c>
    </row>
    <row r="25" spans="1:7" ht="12.75">
      <c r="B25" s="59">
        <v>2017</v>
      </c>
      <c r="C25" s="60">
        <v>2.1</v>
      </c>
      <c r="D25" s="60">
        <v>1.5</v>
      </c>
      <c r="E25" s="60">
        <v>1</v>
      </c>
      <c r="F25" s="61">
        <v>0.9</v>
      </c>
      <c r="G25" s="62">
        <v>1.4</v>
      </c>
    </row>
    <row r="26" spans="1:7" ht="13.5" thickBot="1">
      <c r="A26" s="2"/>
      <c r="B26" s="63">
        <v>2018</v>
      </c>
      <c r="C26" s="64">
        <v>1.6</v>
      </c>
      <c r="D26" s="64">
        <v>2.2000000000000002</v>
      </c>
      <c r="E26" s="64">
        <v>1.3</v>
      </c>
      <c r="F26" s="65">
        <v>1</v>
      </c>
      <c r="G26" s="66">
        <v>1.5</v>
      </c>
    </row>
    <row r="27" spans="1:7" ht="13.5" thickBot="1">
      <c r="A27" s="2"/>
      <c r="B27" s="67">
        <v>2019</v>
      </c>
      <c r="C27" s="68">
        <v>0.2</v>
      </c>
      <c r="D27" s="68">
        <v>0.5</v>
      </c>
      <c r="E27" s="68">
        <v>1.1000000000000001</v>
      </c>
      <c r="F27" s="69">
        <v>1.5</v>
      </c>
      <c r="G27" s="70">
        <v>0.8</v>
      </c>
    </row>
    <row r="28" spans="1:7" ht="12.75">
      <c r="A28" s="2"/>
    </row>
    <row r="29" spans="1:7" ht="12.75">
      <c r="A29" s="2"/>
      <c r="B29" s="71" t="s">
        <v>165</v>
      </c>
    </row>
    <row r="30" spans="1:7" ht="12.75">
      <c r="A30" s="2"/>
    </row>
    <row r="31" spans="1:7" ht="12.75">
      <c r="A31" s="73" t="s">
        <v>16</v>
      </c>
      <c r="C31" s="72"/>
    </row>
    <row r="32" spans="1:7" ht="12.75">
      <c r="A32" s="73"/>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50"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3" t="s">
        <v>181</v>
      </c>
      <c r="B1" s="46"/>
      <c r="C1" s="46"/>
      <c r="D1" s="46"/>
      <c r="E1" s="46"/>
      <c r="F1" s="75"/>
      <c r="G1" s="46"/>
    </row>
    <row r="2" spans="1:7" ht="12.75" customHeight="1">
      <c r="A2" s="47"/>
      <c r="B2" s="46"/>
      <c r="C2" s="46"/>
      <c r="D2" s="46"/>
      <c r="E2" s="46"/>
      <c r="F2" s="75"/>
      <c r="G2" s="46"/>
    </row>
    <row r="3" spans="1:7" ht="12.75">
      <c r="A3" s="76" t="s">
        <v>182</v>
      </c>
      <c r="B3" s="46"/>
      <c r="C3" s="46"/>
      <c r="D3" s="46"/>
      <c r="E3" s="46"/>
      <c r="F3" s="75"/>
      <c r="G3" s="46"/>
    </row>
    <row r="4" spans="1:7" ht="12.75">
      <c r="A4" s="127" t="s">
        <v>183</v>
      </c>
      <c r="B4" s="127" t="s">
        <v>17</v>
      </c>
      <c r="C4" s="128">
        <v>0.15898756717224713</v>
      </c>
      <c r="D4" s="127" t="s">
        <v>184</v>
      </c>
      <c r="E4" s="127" t="s">
        <v>17</v>
      </c>
      <c r="F4" s="129">
        <v>158.98756717224714</v>
      </c>
      <c r="G4" s="127" t="s">
        <v>185</v>
      </c>
    </row>
    <row r="5" spans="1:7" ht="12.75">
      <c r="A5" s="46" t="s">
        <v>186</v>
      </c>
      <c r="B5" s="46" t="s">
        <v>17</v>
      </c>
      <c r="C5" s="77">
        <v>6.2897999999999996</v>
      </c>
      <c r="D5" s="46" t="s">
        <v>187</v>
      </c>
      <c r="E5" s="46" t="s">
        <v>17</v>
      </c>
      <c r="F5" s="75">
        <v>35.314</v>
      </c>
      <c r="G5" s="46" t="s">
        <v>188</v>
      </c>
    </row>
    <row r="6" spans="1:7" ht="12.75"/>
    <row r="7" spans="1:7" ht="12.75">
      <c r="A7" s="76" t="s">
        <v>189</v>
      </c>
      <c r="B7" s="46"/>
      <c r="C7" s="77"/>
      <c r="D7" s="46"/>
      <c r="E7" s="46"/>
      <c r="F7" s="75"/>
      <c r="G7" s="46"/>
    </row>
    <row r="8" spans="1:7" ht="29.25" customHeight="1">
      <c r="A8" s="127" t="s">
        <v>190</v>
      </c>
      <c r="B8" s="127" t="s">
        <v>17</v>
      </c>
      <c r="C8" s="127">
        <v>7.4</v>
      </c>
      <c r="D8" s="160" t="s">
        <v>191</v>
      </c>
      <c r="E8" s="160"/>
      <c r="F8" s="160"/>
      <c r="G8" s="160"/>
    </row>
    <row r="9" spans="1:7" ht="12.75">
      <c r="A9" s="46" t="s">
        <v>192</v>
      </c>
      <c r="B9" s="46" t="s">
        <v>17</v>
      </c>
      <c r="C9" s="46">
        <v>50</v>
      </c>
      <c r="D9" s="46" t="s">
        <v>193</v>
      </c>
      <c r="E9" s="46"/>
      <c r="F9" s="75"/>
      <c r="G9" s="46"/>
    </row>
    <row r="10" spans="1:7" ht="12.75">
      <c r="A10" s="127" t="s">
        <v>194</v>
      </c>
      <c r="B10" s="127" t="s">
        <v>17</v>
      </c>
      <c r="C10" s="129">
        <v>11.6</v>
      </c>
      <c r="D10" s="127" t="s">
        <v>195</v>
      </c>
      <c r="E10" s="127" t="s">
        <v>17</v>
      </c>
      <c r="F10" s="130">
        <v>1.78</v>
      </c>
      <c r="G10" s="127" t="s">
        <v>184</v>
      </c>
    </row>
    <row r="11" spans="1:7" ht="12.75">
      <c r="A11" s="46" t="s">
        <v>196</v>
      </c>
      <c r="B11" s="46" t="s">
        <v>17</v>
      </c>
      <c r="C11" s="78">
        <v>8.4</v>
      </c>
      <c r="D11" s="46" t="s">
        <v>195</v>
      </c>
      <c r="E11" s="46" t="s">
        <v>17</v>
      </c>
      <c r="F11" s="75">
        <v>1.32</v>
      </c>
      <c r="G11" s="46" t="s">
        <v>184</v>
      </c>
    </row>
    <row r="12" spans="1:7" ht="12.75">
      <c r="A12" s="127" t="s">
        <v>197</v>
      </c>
      <c r="B12" s="127" t="s">
        <v>17</v>
      </c>
      <c r="C12" s="129">
        <v>7.9</v>
      </c>
      <c r="D12" s="127" t="s">
        <v>195</v>
      </c>
      <c r="E12" s="127" t="s">
        <v>17</v>
      </c>
      <c r="F12" s="130">
        <v>1.2560017806607524</v>
      </c>
      <c r="G12" s="127" t="s">
        <v>184</v>
      </c>
    </row>
    <row r="13" spans="1:7" ht="12.75">
      <c r="A13" s="46" t="s">
        <v>198</v>
      </c>
      <c r="B13" s="46" t="s">
        <v>17</v>
      </c>
      <c r="C13" s="78">
        <v>7.4</v>
      </c>
      <c r="D13" s="46" t="s">
        <v>195</v>
      </c>
      <c r="E13" s="46" t="s">
        <v>17</v>
      </c>
      <c r="F13" s="75">
        <v>1.1765079970746288</v>
      </c>
      <c r="G13" s="46" t="s">
        <v>184</v>
      </c>
    </row>
    <row r="14" spans="1:7" ht="12.75">
      <c r="A14" s="127" t="s">
        <v>199</v>
      </c>
      <c r="B14" s="127" t="s">
        <v>17</v>
      </c>
      <c r="C14" s="129">
        <v>6.4</v>
      </c>
      <c r="D14" s="127" t="s">
        <v>195</v>
      </c>
      <c r="E14" s="127" t="s">
        <v>17</v>
      </c>
      <c r="F14" s="130">
        <v>1.0175204299023817</v>
      </c>
      <c r="G14" s="127" t="s">
        <v>184</v>
      </c>
    </row>
    <row r="15" spans="1:7" ht="12.75">
      <c r="A15" s="46" t="s">
        <v>200</v>
      </c>
      <c r="B15" s="46" t="s">
        <v>17</v>
      </c>
      <c r="C15" s="78">
        <v>7.1</v>
      </c>
      <c r="D15" s="46" t="s">
        <v>195</v>
      </c>
      <c r="E15" s="46" t="s">
        <v>17</v>
      </c>
      <c r="F15" s="75">
        <v>1.1288117269229545</v>
      </c>
      <c r="G15" s="46" t="s">
        <v>184</v>
      </c>
    </row>
    <row r="16" spans="1:7" ht="12.75">
      <c r="A16" s="127" t="s">
        <v>201</v>
      </c>
      <c r="B16" s="127" t="s">
        <v>17</v>
      </c>
      <c r="C16" s="129">
        <v>6.2</v>
      </c>
      <c r="D16" s="127" t="s">
        <v>195</v>
      </c>
      <c r="E16" s="127" t="s">
        <v>17</v>
      </c>
      <c r="F16" s="130">
        <v>0.9857229164679322</v>
      </c>
      <c r="G16" s="127" t="s">
        <v>184</v>
      </c>
    </row>
    <row r="17" spans="1:7" ht="12.75">
      <c r="A17" s="46" t="s">
        <v>202</v>
      </c>
      <c r="B17" s="46" t="s">
        <v>17</v>
      </c>
      <c r="C17" s="78">
        <v>7.2</v>
      </c>
      <c r="D17" s="46" t="s">
        <v>195</v>
      </c>
      <c r="E17" s="46" t="s">
        <v>17</v>
      </c>
      <c r="F17" s="75">
        <v>1.1447104836401794</v>
      </c>
      <c r="G17" s="46" t="s">
        <v>184</v>
      </c>
    </row>
    <row r="18" spans="1:7" ht="12.75">
      <c r="A18" s="127" t="s">
        <v>203</v>
      </c>
      <c r="B18" s="127" t="s">
        <v>17</v>
      </c>
      <c r="C18" s="129">
        <v>7.94</v>
      </c>
      <c r="D18" s="127" t="s">
        <v>204</v>
      </c>
      <c r="E18" s="127" t="s">
        <v>17</v>
      </c>
      <c r="F18" s="130">
        <v>1.2623612833476423</v>
      </c>
      <c r="G18" s="127" t="s">
        <v>184</v>
      </c>
    </row>
    <row r="19" spans="1:7" ht="12.75">
      <c r="A19" s="80"/>
      <c r="B19" s="54"/>
      <c r="C19" s="55"/>
      <c r="D19" s="55"/>
      <c r="E19" s="55"/>
      <c r="F19" s="55"/>
    </row>
    <row r="20" spans="1:7" ht="12.75">
      <c r="A20" s="8"/>
      <c r="B20" s="54"/>
      <c r="C20" s="55"/>
      <c r="D20" s="55"/>
      <c r="E20" s="55"/>
      <c r="F20" s="55"/>
    </row>
    <row r="21" spans="1:7" ht="12.75">
      <c r="A21" s="8"/>
      <c r="B21" s="54"/>
      <c r="C21" s="55"/>
      <c r="D21" s="55"/>
      <c r="E21" s="55"/>
      <c r="F21" s="55"/>
    </row>
    <row r="22" spans="1:7" ht="12.75">
      <c r="A22" s="8"/>
      <c r="B22" s="54"/>
      <c r="C22" s="55"/>
      <c r="D22" s="55"/>
      <c r="E22" s="55"/>
      <c r="F22" s="55"/>
    </row>
    <row r="23" spans="1:7" ht="12.75">
      <c r="A23" s="82"/>
      <c r="B23" s="54"/>
      <c r="C23" s="55"/>
      <c r="D23" s="55"/>
      <c r="E23" s="55"/>
      <c r="F23" s="55"/>
    </row>
    <row r="24" spans="1:7" ht="12.75">
      <c r="A24" s="8"/>
      <c r="B24" s="54"/>
      <c r="C24" s="55"/>
      <c r="D24" s="55"/>
      <c r="E24" s="55"/>
      <c r="F24" s="55"/>
    </row>
    <row r="25" spans="1:7" ht="12.75">
      <c r="A25" s="39"/>
      <c r="B25" s="54"/>
      <c r="C25" s="55"/>
      <c r="D25" s="55"/>
      <c r="E25" s="55"/>
      <c r="F25" s="55"/>
    </row>
    <row r="26" spans="1:7" ht="12.75">
      <c r="A26" s="39"/>
      <c r="B26" s="54"/>
      <c r="C26" s="55"/>
      <c r="D26" s="55"/>
      <c r="E26" s="55"/>
      <c r="F26" s="55"/>
    </row>
    <row r="27" spans="1:7" ht="12.75">
      <c r="A27" s="8"/>
      <c r="B27" s="54"/>
      <c r="C27" s="55"/>
      <c r="D27" s="55"/>
      <c r="E27" s="55"/>
      <c r="F27" s="55"/>
    </row>
    <row r="28" spans="1:7" ht="12.75">
      <c r="A28" s="8"/>
      <c r="B28" s="54"/>
      <c r="C28" s="55"/>
      <c r="D28" s="55"/>
      <c r="E28" s="55"/>
      <c r="F28" s="55"/>
    </row>
    <row r="29" spans="1:7" ht="12.75">
      <c r="A29" s="39"/>
      <c r="B29" s="54"/>
      <c r="C29" s="55"/>
      <c r="D29" s="55"/>
      <c r="E29" s="55"/>
      <c r="F29" s="55"/>
    </row>
    <row r="30" spans="1:7" ht="12.75">
      <c r="A30" s="39"/>
    </row>
    <row r="31" spans="1:7" ht="12.75">
      <c r="A31" s="73"/>
      <c r="C31" s="72"/>
    </row>
    <row r="32" spans="1:7" ht="12.75">
      <c r="A32" s="73"/>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3"/>
  <sheetViews>
    <sheetView showGridLines="0" view="pageBreakPreview" zoomScaleNormal="100" zoomScaleSheetLayoutView="100" workbookViewId="0"/>
  </sheetViews>
  <sheetFormatPr defaultColWidth="0.42578125" defaultRowHeight="0" customHeight="1" zeroHeight="1"/>
  <cols>
    <col min="1" max="1" width="9.140625" style="50" customWidth="1"/>
    <col min="2" max="7" width="10.7109375" style="2" customWidth="1"/>
    <col min="8" max="8" width="10.85546875" style="2" customWidth="1"/>
    <col min="9" max="255" width="9.140625" style="2" customWidth="1"/>
    <col min="256" max="16384" width="0.42578125" style="2"/>
  </cols>
  <sheetData>
    <row r="1" spans="1:7" ht="15.75">
      <c r="A1" s="13" t="s">
        <v>205</v>
      </c>
    </row>
    <row r="2" spans="1:7" ht="12.75">
      <c r="A2" s="8"/>
    </row>
    <row r="3" spans="1:7" ht="12.75">
      <c r="A3" s="37" t="s">
        <v>19</v>
      </c>
      <c r="F3" s="51"/>
      <c r="G3" s="51"/>
    </row>
    <row r="4" spans="1:7" ht="12.75">
      <c r="A4" s="9" t="s">
        <v>206</v>
      </c>
      <c r="F4" s="51"/>
      <c r="G4" s="51"/>
    </row>
    <row r="5" spans="1:7" ht="12.75">
      <c r="A5" s="9" t="s">
        <v>207</v>
      </c>
      <c r="F5" s="51"/>
      <c r="G5" s="51"/>
    </row>
    <row r="6" spans="1:7" ht="12.75">
      <c r="A6" s="9" t="s">
        <v>24</v>
      </c>
      <c r="F6" s="51"/>
      <c r="G6" s="51"/>
    </row>
    <row r="7" spans="1:7" ht="12.75">
      <c r="A7" s="79" t="s">
        <v>18</v>
      </c>
    </row>
    <row r="8" spans="1:7" ht="12.75">
      <c r="A8" s="8"/>
    </row>
    <row r="9" spans="1:7" ht="12.75">
      <c r="A9" s="37" t="s">
        <v>208</v>
      </c>
      <c r="B9" s="53"/>
      <c r="C9" s="53"/>
      <c r="D9" s="53"/>
      <c r="E9" s="53"/>
    </row>
    <row r="10" spans="1:7" ht="12.75">
      <c r="A10" s="9" t="s">
        <v>209</v>
      </c>
      <c r="B10" s="53"/>
      <c r="C10" s="53"/>
      <c r="D10" s="53"/>
      <c r="E10" s="53"/>
    </row>
    <row r="11" spans="1:7" ht="12.75">
      <c r="A11" s="8" t="s">
        <v>20</v>
      </c>
      <c r="B11" s="53"/>
      <c r="C11" s="53"/>
      <c r="D11" s="53"/>
      <c r="E11" s="53"/>
    </row>
    <row r="12" spans="1:7" ht="12.75">
      <c r="A12" s="8" t="s">
        <v>21</v>
      </c>
      <c r="B12" s="53"/>
      <c r="C12" s="53"/>
      <c r="D12" s="53"/>
      <c r="E12" s="53"/>
    </row>
    <row r="13" spans="1:7" ht="12.75">
      <c r="A13" s="8"/>
      <c r="B13" s="53"/>
      <c r="C13" s="53"/>
      <c r="D13" s="53"/>
      <c r="E13" s="53"/>
    </row>
    <row r="14" spans="1:7" ht="15.75">
      <c r="A14" s="37" t="s">
        <v>210</v>
      </c>
      <c r="B14" s="54"/>
      <c r="C14" s="81"/>
      <c r="D14" s="55"/>
      <c r="E14" s="55"/>
      <c r="F14" s="55"/>
    </row>
    <row r="15" spans="1:7" ht="12.75">
      <c r="A15" s="9" t="s">
        <v>211</v>
      </c>
      <c r="B15" s="54"/>
      <c r="C15" s="55"/>
      <c r="D15" s="55"/>
      <c r="E15" s="55"/>
      <c r="F15" s="55"/>
    </row>
    <row r="16" spans="1:7" ht="12.75">
      <c r="A16" s="8" t="s">
        <v>22</v>
      </c>
      <c r="B16" s="54"/>
      <c r="C16" s="55"/>
      <c r="D16" s="55"/>
      <c r="E16" s="55"/>
      <c r="F16" s="55"/>
    </row>
    <row r="17" spans="1:10" ht="12.75">
      <c r="B17" s="54"/>
      <c r="C17" s="55"/>
      <c r="D17" s="55"/>
      <c r="E17" s="55"/>
      <c r="F17" s="55"/>
    </row>
    <row r="18" spans="1:10" ht="12.75">
      <c r="A18" s="8"/>
      <c r="B18" s="54"/>
      <c r="C18" s="55"/>
      <c r="D18" s="55"/>
      <c r="E18" s="55"/>
      <c r="F18" s="55"/>
    </row>
    <row r="19" spans="1:10" ht="12.75">
      <c r="A19" s="80"/>
      <c r="B19" s="54"/>
      <c r="C19" s="55"/>
      <c r="D19" s="55"/>
      <c r="E19" s="55"/>
      <c r="F19" s="55"/>
    </row>
    <row r="20" spans="1:10" ht="12.75">
      <c r="A20" s="8"/>
      <c r="B20" s="54"/>
      <c r="C20" s="55"/>
      <c r="D20" s="55"/>
      <c r="E20" s="55"/>
      <c r="F20" s="55"/>
    </row>
    <row r="21" spans="1:10" ht="12.75">
      <c r="A21" s="8"/>
      <c r="B21" s="54"/>
      <c r="C21" s="55"/>
      <c r="D21" s="55"/>
      <c r="E21" s="55"/>
      <c r="F21" s="55"/>
    </row>
    <row r="22" spans="1:10" ht="12.75">
      <c r="A22" s="8"/>
      <c r="B22" s="54"/>
      <c r="C22" s="55"/>
      <c r="D22" s="55"/>
      <c r="E22" s="55"/>
      <c r="F22" s="55"/>
    </row>
    <row r="23" spans="1:10" ht="12.75">
      <c r="A23" s="156" t="s">
        <v>212</v>
      </c>
      <c r="B23" s="54"/>
      <c r="C23" s="55"/>
      <c r="D23" s="55"/>
      <c r="E23" s="55"/>
      <c r="F23" s="55"/>
    </row>
    <row r="24" spans="1:10" ht="12.75">
      <c r="A24" s="161" t="s">
        <v>213</v>
      </c>
      <c r="B24" s="161"/>
      <c r="C24" s="161"/>
      <c r="D24" s="161"/>
      <c r="E24" s="161"/>
      <c r="F24" s="161"/>
      <c r="G24" s="161"/>
      <c r="H24" s="161"/>
      <c r="I24" s="161"/>
      <c r="J24" s="161"/>
    </row>
    <row r="25" spans="1:10" ht="12.75">
      <c r="A25" s="161"/>
      <c r="B25" s="161"/>
      <c r="C25" s="161"/>
      <c r="D25" s="161"/>
      <c r="E25" s="161"/>
      <c r="F25" s="161"/>
      <c r="G25" s="161"/>
      <c r="H25" s="161"/>
      <c r="I25" s="161"/>
      <c r="J25" s="161"/>
    </row>
    <row r="26" spans="1:10" ht="12.75">
      <c r="A26" s="161"/>
      <c r="B26" s="161"/>
      <c r="C26" s="161"/>
      <c r="D26" s="161"/>
      <c r="E26" s="161"/>
      <c r="F26" s="161"/>
      <c r="G26" s="161"/>
      <c r="H26" s="161"/>
      <c r="I26" s="161"/>
      <c r="J26" s="161"/>
    </row>
    <row r="27" spans="1:10" ht="12.75">
      <c r="A27" s="161"/>
      <c r="B27" s="161"/>
      <c r="C27" s="161"/>
      <c r="D27" s="161"/>
      <c r="E27" s="161"/>
      <c r="F27" s="161"/>
      <c r="G27" s="161"/>
      <c r="H27" s="161"/>
      <c r="I27" s="161"/>
      <c r="J27" s="161"/>
    </row>
    <row r="28" spans="1:10" ht="12.75">
      <c r="A28" s="8"/>
      <c r="B28" s="54"/>
      <c r="C28" s="55"/>
      <c r="D28" s="55"/>
      <c r="E28" s="55"/>
      <c r="F28" s="55"/>
    </row>
    <row r="29" spans="1:10" ht="12.75">
      <c r="A29" s="39" t="s">
        <v>36</v>
      </c>
      <c r="B29" s="54"/>
      <c r="C29" s="55"/>
      <c r="D29" s="55"/>
      <c r="E29" s="55"/>
      <c r="F29" s="55"/>
    </row>
    <row r="30" spans="1:10" ht="12.75">
      <c r="A30" s="39" t="s">
        <v>214</v>
      </c>
    </row>
    <row r="31" spans="1:10" ht="12.75">
      <c r="A31" s="73"/>
      <c r="C31" s="72"/>
    </row>
    <row r="32" spans="1:10" ht="12.75">
      <c r="A32" s="73"/>
    </row>
    <row r="33" spans="1:1" ht="12.75">
      <c r="A33" s="72"/>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41</v>
      </c>
    </row>
    <row r="3" spans="1:1">
      <c r="A3" s="87"/>
    </row>
    <row r="4" spans="1:1">
      <c r="A4" s="87"/>
    </row>
    <row r="5" spans="1:1">
      <c r="A5" s="87"/>
    </row>
    <row r="6" spans="1:1">
      <c r="A6" s="87"/>
    </row>
    <row r="7" spans="1:1">
      <c r="A7" s="87"/>
    </row>
    <row r="8" spans="1:1">
      <c r="A8" s="87"/>
    </row>
    <row r="9" spans="1:1">
      <c r="A9" s="87"/>
    </row>
    <row r="10" spans="1:1">
      <c r="A10" s="87"/>
    </row>
    <row r="11" spans="1:1">
      <c r="A11" s="87"/>
    </row>
    <row r="12" spans="1:1">
      <c r="A12" s="87"/>
    </row>
    <row r="13" spans="1:1">
      <c r="A13" s="87"/>
    </row>
    <row r="14" spans="1:1">
      <c r="A14" s="87"/>
    </row>
    <row r="15" spans="1:1">
      <c r="A15" s="87"/>
    </row>
    <row r="16" spans="1:1">
      <c r="A16" s="87"/>
    </row>
    <row r="17" spans="1:15">
      <c r="A17" s="87"/>
    </row>
    <row r="18" spans="1:15">
      <c r="A18" s="87"/>
    </row>
    <row r="19" spans="1:15">
      <c r="A19" s="87"/>
    </row>
    <row r="20" spans="1:15">
      <c r="A20" s="87"/>
    </row>
    <row r="23" spans="1:15">
      <c r="A23" s="87"/>
    </row>
    <row r="24" spans="1:15">
      <c r="A24" s="89"/>
    </row>
    <row r="25" spans="1:15">
      <c r="A25" s="89"/>
      <c r="B25" s="40"/>
      <c r="C25" s="40"/>
      <c r="D25" s="40"/>
      <c r="E25" s="40"/>
      <c r="F25" s="40"/>
      <c r="G25" s="40"/>
      <c r="H25" s="40"/>
      <c r="I25" s="40"/>
      <c r="J25" s="40"/>
      <c r="K25" s="40"/>
      <c r="L25" s="40"/>
      <c r="M25" s="40"/>
      <c r="N25" s="40"/>
      <c r="O25" s="40"/>
    </row>
    <row r="26" spans="1:15">
      <c r="A26" s="89"/>
    </row>
    <row r="28" spans="1:15">
      <c r="A28" s="88"/>
    </row>
    <row r="29" spans="1:15">
      <c r="A29" s="88"/>
    </row>
    <row r="30" spans="1:15">
      <c r="A30" s="88"/>
    </row>
    <row r="31" spans="1:15">
      <c r="A31" s="88"/>
    </row>
    <row r="32" spans="1:15">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sheetData>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42</v>
      </c>
    </row>
    <row r="3" spans="1:1">
      <c r="A3" s="87"/>
    </row>
    <row r="4" spans="1:1">
      <c r="A4" s="87"/>
    </row>
    <row r="5" spans="1:1">
      <c r="A5" s="87"/>
    </row>
    <row r="6" spans="1:1">
      <c r="A6" s="87"/>
    </row>
    <row r="7" spans="1:1">
      <c r="A7" s="87"/>
    </row>
    <row r="8" spans="1:1">
      <c r="A8" s="87"/>
    </row>
    <row r="9" spans="1:1">
      <c r="A9" s="87"/>
    </row>
    <row r="10" spans="1:1">
      <c r="A10" s="87"/>
    </row>
    <row r="11" spans="1:1">
      <c r="A11" s="87"/>
    </row>
    <row r="12" spans="1:1">
      <c r="A12" s="87"/>
    </row>
    <row r="13" spans="1:1">
      <c r="A13" s="87"/>
    </row>
    <row r="14" spans="1:1">
      <c r="A14" s="87"/>
    </row>
    <row r="15" spans="1:1">
      <c r="A15" s="87"/>
    </row>
    <row r="16" spans="1:1">
      <c r="A16" s="87"/>
    </row>
    <row r="17" spans="1:1">
      <c r="A17" s="87"/>
    </row>
    <row r="18" spans="1:1">
      <c r="A18" s="87"/>
    </row>
    <row r="19" spans="1:1">
      <c r="A19" s="87"/>
    </row>
    <row r="20" spans="1:1">
      <c r="A20" s="87"/>
    </row>
    <row r="23" spans="1:1">
      <c r="A23" s="87"/>
    </row>
    <row r="30" spans="1:1">
      <c r="A30" s="88"/>
    </row>
    <row r="31" spans="1:1">
      <c r="A31" s="88"/>
    </row>
    <row r="32" spans="1:1">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sheetData>
  <pageMargins left="0.7" right="0.7" top="0.75" bottom="0.75" header="0.3" footer="0.3"/>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4"/>
  <sheetViews>
    <sheetView view="pageBreakPreview" zoomScaleNormal="100" zoomScaleSheetLayoutView="100" workbookViewId="0"/>
  </sheetViews>
  <sheetFormatPr defaultRowHeight="12.75"/>
  <cols>
    <col min="1" max="5" width="29.140625" customWidth="1"/>
  </cols>
  <sheetData>
    <row r="1" spans="1:5" ht="15.75">
      <c r="A1" s="13" t="s">
        <v>43</v>
      </c>
      <c r="B1" s="8"/>
      <c r="C1" s="8"/>
    </row>
    <row r="2" spans="1:5" ht="15.75" customHeight="1">
      <c r="A2" s="42"/>
      <c r="B2" s="8"/>
      <c r="C2" s="8"/>
    </row>
    <row r="3" spans="1:5" ht="16.5" thickBot="1">
      <c r="A3" s="83"/>
      <c r="B3" s="83" t="s">
        <v>44</v>
      </c>
      <c r="C3" s="83" t="s">
        <v>45</v>
      </c>
    </row>
    <row r="4" spans="1:5" ht="13.5">
      <c r="A4" s="91"/>
      <c r="B4" s="92"/>
      <c r="C4" s="94"/>
      <c r="D4" s="95"/>
    </row>
    <row r="5" spans="1:5" ht="13.5">
      <c r="A5" s="91" t="s">
        <v>46</v>
      </c>
      <c r="B5" s="93">
        <v>117710196</v>
      </c>
      <c r="C5" s="94">
        <v>0.27521090089788863</v>
      </c>
    </row>
    <row r="6" spans="1:5" ht="13.5">
      <c r="A6" s="91" t="s">
        <v>26</v>
      </c>
      <c r="B6" s="93">
        <v>30000000</v>
      </c>
      <c r="C6" s="94">
        <v>7.0099999999999996E-2</v>
      </c>
      <c r="E6" s="35"/>
    </row>
    <row r="7" spans="1:5" ht="13.5">
      <c r="A7" s="91" t="s">
        <v>34</v>
      </c>
      <c r="B7" s="93">
        <v>26000000</v>
      </c>
      <c r="C7" s="94">
        <v>6.08E-2</v>
      </c>
      <c r="E7" s="35"/>
    </row>
    <row r="8" spans="1:5" ht="13.5">
      <c r="A8" s="91" t="s">
        <v>47</v>
      </c>
      <c r="B8" s="93">
        <v>253998865</v>
      </c>
      <c r="C8" s="94">
        <v>0.59389999999999998</v>
      </c>
    </row>
    <row r="9" spans="1:5" ht="14.25" thickBot="1">
      <c r="A9" s="41" t="s">
        <v>33</v>
      </c>
      <c r="B9" s="96">
        <v>427709061</v>
      </c>
      <c r="C9" s="97">
        <v>1</v>
      </c>
      <c r="E9" s="35"/>
    </row>
    <row r="10" spans="1:5" ht="14.25" thickTop="1">
      <c r="A10" s="91"/>
      <c r="B10" s="93"/>
      <c r="C10" s="94"/>
      <c r="E10" s="35"/>
    </row>
    <row r="11" spans="1:5" ht="13.5">
      <c r="A11" s="91" t="s">
        <v>48</v>
      </c>
      <c r="B11" s="93">
        <v>309998865</v>
      </c>
      <c r="C11" s="94">
        <v>0.72478909910211142</v>
      </c>
    </row>
    <row r="12" spans="1:5">
      <c r="A12" s="43"/>
      <c r="B12" s="8"/>
      <c r="C12" s="8"/>
    </row>
    <row r="13" spans="1:5">
      <c r="A13" s="43"/>
      <c r="B13" s="8"/>
      <c r="C13" s="8"/>
    </row>
    <row r="14" spans="1:5">
      <c r="A14" s="43"/>
      <c r="B14" s="8"/>
      <c r="C14" s="8"/>
    </row>
    <row r="15" spans="1:5">
      <c r="A15" s="43"/>
      <c r="B15" s="8"/>
      <c r="C15" s="8"/>
    </row>
    <row r="16" spans="1:5">
      <c r="A16" s="158"/>
      <c r="B16" s="158"/>
      <c r="C16" s="158"/>
    </row>
    <row r="17" spans="1:4">
      <c r="A17" s="158"/>
      <c r="B17" s="158"/>
      <c r="C17" s="158"/>
    </row>
    <row r="18" spans="1:4">
      <c r="A18" s="158"/>
      <c r="B18" s="158"/>
      <c r="C18" s="158"/>
      <c r="D18" s="35"/>
    </row>
    <row r="19" spans="1:4">
      <c r="A19" s="158"/>
      <c r="B19" s="158"/>
      <c r="C19" s="158"/>
      <c r="D19" s="35"/>
    </row>
    <row r="20" spans="1:4">
      <c r="A20" s="158"/>
      <c r="B20" s="158"/>
      <c r="C20" s="158"/>
      <c r="D20" s="35"/>
    </row>
    <row r="21" spans="1:4">
      <c r="A21" s="158"/>
      <c r="B21" s="158"/>
      <c r="C21" s="158"/>
      <c r="D21" s="35"/>
    </row>
    <row r="22" spans="1:4">
      <c r="A22" s="158"/>
      <c r="B22" s="158"/>
      <c r="C22" s="158"/>
    </row>
    <row r="23" spans="1:4">
      <c r="A23" s="158"/>
      <c r="B23" s="158"/>
      <c r="C23" s="158"/>
    </row>
    <row r="24" spans="1:4">
      <c r="A24" s="158"/>
      <c r="B24" s="158"/>
      <c r="C24" s="158"/>
    </row>
    <row r="25" spans="1:4">
      <c r="A25" s="158"/>
      <c r="B25" s="158"/>
      <c r="C25" s="158"/>
    </row>
    <row r="26" spans="1:4">
      <c r="A26" s="158"/>
      <c r="B26" s="158"/>
      <c r="C26" s="158"/>
    </row>
    <row r="27" spans="1:4">
      <c r="A27" s="158"/>
      <c r="B27" s="158"/>
      <c r="C27" s="158"/>
    </row>
    <row r="28" spans="1:4">
      <c r="A28" s="158"/>
      <c r="B28" s="158"/>
      <c r="C28" s="158"/>
    </row>
    <row r="29" spans="1:4" ht="12.75" customHeight="1">
      <c r="A29" s="71" t="s">
        <v>49</v>
      </c>
      <c r="B29" s="71"/>
      <c r="C29" s="71"/>
    </row>
    <row r="30" spans="1:4" ht="12.75" customHeight="1">
      <c r="A30" s="71" t="s">
        <v>50</v>
      </c>
      <c r="B30" s="149"/>
      <c r="C30" s="149"/>
    </row>
    <row r="31" spans="1:4" ht="12.75" customHeight="1">
      <c r="A31" s="157" t="s">
        <v>51</v>
      </c>
      <c r="B31" s="157"/>
      <c r="C31" s="157"/>
    </row>
    <row r="32" spans="1:4">
      <c r="A32" s="11"/>
      <c r="B32" s="11"/>
      <c r="C32" s="11"/>
    </row>
    <row r="33" spans="1:3">
      <c r="A33" s="11"/>
      <c r="B33" s="11"/>
      <c r="C33" s="11"/>
    </row>
    <row r="34" spans="1:3">
      <c r="A34" s="11"/>
      <c r="B34" s="11"/>
      <c r="C34" s="11"/>
    </row>
  </sheetData>
  <mergeCells count="14">
    <mergeCell ref="A31:C31"/>
    <mergeCell ref="A16:C16"/>
    <mergeCell ref="A17:C17"/>
    <mergeCell ref="A18:C18"/>
    <mergeCell ref="A19:C19"/>
    <mergeCell ref="A20:C20"/>
    <mergeCell ref="A21:C21"/>
    <mergeCell ref="A22:C22"/>
    <mergeCell ref="A28:C28"/>
    <mergeCell ref="A23:C23"/>
    <mergeCell ref="A24:C24"/>
    <mergeCell ref="A25:C25"/>
    <mergeCell ref="A26:C26"/>
    <mergeCell ref="A27:C27"/>
  </mergeCells>
  <hyperlinks>
    <hyperlink ref="A31" r:id="rId1" display="http://www.orlen.pl/PL/RelacjeInwestorskie/Gielda/StrukturaAkcjonariatu/Strony/default.aspx"/>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52</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N34"/>
  <sheetViews>
    <sheetView showGridLines="0" view="pageBreakPreview" zoomScaleNormal="85" zoomScaleSheetLayoutView="100" workbookViewId="0"/>
  </sheetViews>
  <sheetFormatPr defaultRowHeight="0" customHeight="1" zeroHeight="1"/>
  <cols>
    <col min="1" max="1" width="44.140625" style="8" bestFit="1" customWidth="1"/>
    <col min="2" max="5" width="10.42578125" style="8" customWidth="1"/>
    <col min="6" max="16384" width="9.140625" style="8"/>
  </cols>
  <sheetData>
    <row r="1" spans="1:14" ht="15.75" customHeight="1">
      <c r="A1" s="13" t="s">
        <v>53</v>
      </c>
    </row>
    <row r="2" spans="1:14" ht="12.75" customHeight="1"/>
    <row r="3" spans="1:14" ht="13.5" thickBot="1">
      <c r="A3" s="18" t="s">
        <v>54</v>
      </c>
      <c r="B3" s="19">
        <v>2015</v>
      </c>
      <c r="C3" s="19" t="s">
        <v>25</v>
      </c>
      <c r="D3" s="19">
        <v>2016</v>
      </c>
      <c r="E3" s="19" t="s">
        <v>28</v>
      </c>
      <c r="F3" s="19">
        <v>2017</v>
      </c>
      <c r="G3" s="19" t="s">
        <v>29</v>
      </c>
      <c r="H3" s="19">
        <v>2018</v>
      </c>
      <c r="I3" s="19" t="s">
        <v>32</v>
      </c>
      <c r="J3" s="19">
        <v>2019</v>
      </c>
      <c r="K3" s="19" t="s">
        <v>35</v>
      </c>
    </row>
    <row r="4" spans="1:14" ht="12.75">
      <c r="A4" s="15" t="s">
        <v>55</v>
      </c>
      <c r="B4" s="12">
        <v>88336</v>
      </c>
      <c r="C4" s="12">
        <v>88336</v>
      </c>
      <c r="D4" s="12">
        <v>79553</v>
      </c>
      <c r="E4" s="12">
        <v>79553</v>
      </c>
      <c r="F4" s="12">
        <v>95364</v>
      </c>
      <c r="G4" s="12">
        <v>95364</v>
      </c>
      <c r="H4" s="12">
        <v>109706</v>
      </c>
      <c r="I4" s="12">
        <v>109706</v>
      </c>
      <c r="J4" s="12">
        <v>111203</v>
      </c>
      <c r="K4" s="12">
        <v>111203</v>
      </c>
    </row>
    <row r="5" spans="1:14" ht="12.75">
      <c r="A5" s="15" t="s">
        <v>4</v>
      </c>
      <c r="B5" s="12">
        <v>7745</v>
      </c>
      <c r="C5" s="12">
        <v>8738</v>
      </c>
      <c r="D5" s="12">
        <v>9557</v>
      </c>
      <c r="E5" s="12">
        <v>9412</v>
      </c>
      <c r="F5" s="12">
        <v>10279</v>
      </c>
      <c r="G5" s="12">
        <v>10448</v>
      </c>
      <c r="H5" s="12">
        <v>9028</v>
      </c>
      <c r="I5" s="12">
        <v>8324</v>
      </c>
      <c r="J5" s="12">
        <v>8993</v>
      </c>
      <c r="K5" s="12">
        <v>9172</v>
      </c>
      <c r="L5" s="38"/>
      <c r="M5" s="38"/>
      <c r="N5" s="38"/>
    </row>
    <row r="6" spans="1:14" ht="12.75">
      <c r="A6" s="15" t="s">
        <v>56</v>
      </c>
      <c r="B6" s="12">
        <v>-1510</v>
      </c>
      <c r="C6" s="12">
        <v>-1510</v>
      </c>
      <c r="D6" s="12">
        <v>85</v>
      </c>
      <c r="E6" s="12">
        <v>85</v>
      </c>
      <c r="F6" s="12">
        <v>799</v>
      </c>
      <c r="G6" s="12">
        <v>799</v>
      </c>
      <c r="H6" s="12">
        <v>860</v>
      </c>
      <c r="I6" s="12">
        <v>860</v>
      </c>
      <c r="J6" s="12">
        <v>-131</v>
      </c>
      <c r="K6" s="12">
        <v>-131</v>
      </c>
      <c r="M6" s="38"/>
    </row>
    <row r="7" spans="1:14" ht="12.75">
      <c r="A7" s="15" t="s">
        <v>1</v>
      </c>
      <c r="B7" s="12">
        <v>6235</v>
      </c>
      <c r="C7" s="12">
        <v>7228</v>
      </c>
      <c r="D7" s="12">
        <v>9642</v>
      </c>
      <c r="E7" s="12">
        <v>9497</v>
      </c>
      <c r="F7" s="12">
        <v>11078</v>
      </c>
      <c r="G7" s="12">
        <v>11247</v>
      </c>
      <c r="H7" s="12">
        <v>9888</v>
      </c>
      <c r="I7" s="12">
        <v>9184</v>
      </c>
      <c r="J7" s="12">
        <v>8862</v>
      </c>
      <c r="K7" s="12">
        <v>9041</v>
      </c>
      <c r="L7" s="38"/>
      <c r="M7" s="38"/>
      <c r="N7" s="38"/>
    </row>
    <row r="8" spans="1:14" ht="12.75">
      <c r="A8" s="15" t="s">
        <v>57</v>
      </c>
      <c r="B8" s="12">
        <v>1895</v>
      </c>
      <c r="C8" s="12">
        <v>1895</v>
      </c>
      <c r="D8" s="12">
        <v>2110</v>
      </c>
      <c r="E8" s="12">
        <v>2110</v>
      </c>
      <c r="F8" s="12">
        <v>2421</v>
      </c>
      <c r="G8" s="12">
        <v>2421</v>
      </c>
      <c r="H8" s="12">
        <v>2673</v>
      </c>
      <c r="I8" s="12">
        <v>2673</v>
      </c>
      <c r="J8" s="12">
        <v>3497</v>
      </c>
      <c r="K8" s="12">
        <v>3497</v>
      </c>
      <c r="M8" s="38"/>
    </row>
    <row r="9" spans="1:14" ht="12.75">
      <c r="A9" s="15" t="s">
        <v>5</v>
      </c>
      <c r="B9" s="12">
        <v>5850</v>
      </c>
      <c r="C9" s="12">
        <v>6843</v>
      </c>
      <c r="D9" s="12">
        <v>7447</v>
      </c>
      <c r="E9" s="12">
        <v>7302</v>
      </c>
      <c r="F9" s="12">
        <f>F5-F8</f>
        <v>7858</v>
      </c>
      <c r="G9" s="12">
        <f>G5-G8</f>
        <v>8027</v>
      </c>
      <c r="H9" s="12">
        <f>H5-H8</f>
        <v>6355</v>
      </c>
      <c r="I9" s="12">
        <f>I5-I8</f>
        <v>5651</v>
      </c>
      <c r="J9" s="12">
        <v>5496</v>
      </c>
      <c r="K9" s="12">
        <v>5675</v>
      </c>
      <c r="M9" s="38"/>
      <c r="N9" s="38"/>
    </row>
    <row r="10" spans="1:14" ht="12.75">
      <c r="A10" s="15" t="s">
        <v>2</v>
      </c>
      <c r="B10" s="12">
        <v>4340</v>
      </c>
      <c r="C10" s="12">
        <f>C9+C6</f>
        <v>5333</v>
      </c>
      <c r="D10" s="12">
        <v>7532</v>
      </c>
      <c r="E10" s="12">
        <v>7387</v>
      </c>
      <c r="F10" s="12">
        <f>F7-F8</f>
        <v>8657</v>
      </c>
      <c r="G10" s="12">
        <f>G7-G8</f>
        <v>8826</v>
      </c>
      <c r="H10" s="12">
        <f>H7-H8</f>
        <v>7215</v>
      </c>
      <c r="I10" s="12">
        <v>6511</v>
      </c>
      <c r="J10" s="12">
        <v>5365</v>
      </c>
      <c r="K10" s="12">
        <v>5544</v>
      </c>
      <c r="M10" s="38"/>
      <c r="N10" s="38"/>
    </row>
    <row r="11" spans="1:14" ht="12.75">
      <c r="A11" s="15" t="s">
        <v>58</v>
      </c>
      <c r="B11" s="154">
        <v>3233</v>
      </c>
      <c r="C11" s="154">
        <v>3233</v>
      </c>
      <c r="D11" s="154">
        <v>5740</v>
      </c>
      <c r="E11" s="154">
        <v>5740</v>
      </c>
      <c r="F11" s="154">
        <v>7173</v>
      </c>
      <c r="G11" s="154">
        <v>7173</v>
      </c>
      <c r="H11" s="154">
        <v>5604</v>
      </c>
      <c r="I11" s="154">
        <v>5604</v>
      </c>
      <c r="J11" s="154">
        <v>4298</v>
      </c>
      <c r="K11" s="154">
        <v>4298</v>
      </c>
      <c r="M11" s="38"/>
      <c r="N11" s="38"/>
    </row>
    <row r="12" spans="1:14" ht="12.75">
      <c r="A12" s="15"/>
      <c r="B12" s="12"/>
      <c r="C12" s="12"/>
      <c r="D12" s="12"/>
      <c r="E12" s="12"/>
      <c r="F12" s="12"/>
      <c r="G12" s="12"/>
      <c r="H12" s="12"/>
      <c r="I12" s="12"/>
      <c r="J12" s="12"/>
      <c r="K12" s="12"/>
    </row>
    <row r="13" spans="1:14" ht="12.75">
      <c r="A13" s="9" t="s">
        <v>59</v>
      </c>
      <c r="B13" s="12">
        <v>48137</v>
      </c>
      <c r="C13" s="135" t="s">
        <v>27</v>
      </c>
      <c r="D13" s="12">
        <v>55559</v>
      </c>
      <c r="E13" s="135" t="s">
        <v>27</v>
      </c>
      <c r="F13" s="12">
        <v>60664</v>
      </c>
      <c r="G13" s="135" t="s">
        <v>27</v>
      </c>
      <c r="H13" s="12">
        <v>64141</v>
      </c>
      <c r="I13" s="135" t="s">
        <v>27</v>
      </c>
      <c r="J13" s="12">
        <v>71202</v>
      </c>
      <c r="K13" s="135" t="s">
        <v>27</v>
      </c>
    </row>
    <row r="14" spans="1:14" ht="12.75">
      <c r="A14" s="9" t="s">
        <v>60</v>
      </c>
      <c r="B14" s="12">
        <v>24244</v>
      </c>
      <c r="C14" s="135" t="s">
        <v>27</v>
      </c>
      <c r="D14" s="12">
        <v>29285</v>
      </c>
      <c r="E14" s="135" t="s">
        <v>27</v>
      </c>
      <c r="F14" s="12">
        <v>35211</v>
      </c>
      <c r="G14" s="135" t="s">
        <v>27</v>
      </c>
      <c r="H14" s="12">
        <v>35739</v>
      </c>
      <c r="I14" s="135" t="s">
        <v>27</v>
      </c>
      <c r="J14" s="12">
        <v>38607</v>
      </c>
      <c r="K14" s="135" t="s">
        <v>27</v>
      </c>
    </row>
    <row r="15" spans="1:14" ht="12.75">
      <c r="A15" s="9" t="s">
        <v>61</v>
      </c>
      <c r="B15" s="12">
        <v>6810</v>
      </c>
      <c r="C15" s="12">
        <v>6810</v>
      </c>
      <c r="D15" s="12">
        <v>3363</v>
      </c>
      <c r="E15" s="12">
        <v>3363</v>
      </c>
      <c r="F15" s="12">
        <v>761</v>
      </c>
      <c r="G15" s="12">
        <v>761</v>
      </c>
      <c r="H15" s="12">
        <v>5599</v>
      </c>
      <c r="I15" s="12">
        <v>5599</v>
      </c>
      <c r="J15" s="12">
        <v>2448</v>
      </c>
      <c r="K15" s="12">
        <v>2448</v>
      </c>
    </row>
    <row r="16" spans="1:14" ht="12.75">
      <c r="A16" s="151" t="s">
        <v>62</v>
      </c>
      <c r="B16" s="152">
        <v>28.1</v>
      </c>
      <c r="C16" s="153" t="s">
        <v>27</v>
      </c>
      <c r="D16" s="152">
        <v>11.5</v>
      </c>
      <c r="E16" s="153" t="s">
        <v>27</v>
      </c>
      <c r="F16" s="152">
        <v>2.2000000000000002</v>
      </c>
      <c r="G16" s="153" t="s">
        <v>27</v>
      </c>
      <c r="H16" s="152">
        <v>15.7</v>
      </c>
      <c r="I16" s="153" t="s">
        <v>27</v>
      </c>
      <c r="J16" s="152">
        <v>6.3</v>
      </c>
      <c r="K16" s="153" t="s">
        <v>27</v>
      </c>
    </row>
    <row r="17" spans="1:11" ht="12.75"/>
    <row r="18" spans="1:11" ht="12.75">
      <c r="A18" s="9" t="s">
        <v>63</v>
      </c>
      <c r="B18" s="12">
        <v>5354</v>
      </c>
      <c r="C18" s="12">
        <v>5354</v>
      </c>
      <c r="D18" s="12">
        <v>9331</v>
      </c>
      <c r="E18" s="12">
        <v>9331</v>
      </c>
      <c r="F18" s="12">
        <v>8050</v>
      </c>
      <c r="G18" s="12">
        <v>8050</v>
      </c>
      <c r="H18" s="12">
        <v>4980</v>
      </c>
      <c r="I18" s="12">
        <v>4980</v>
      </c>
      <c r="J18" s="12">
        <v>9319</v>
      </c>
      <c r="K18" s="12">
        <v>9319</v>
      </c>
    </row>
    <row r="19" spans="1:11" ht="12.75">
      <c r="A19" s="9" t="s">
        <v>64</v>
      </c>
      <c r="B19" s="12">
        <v>-4096</v>
      </c>
      <c r="C19" s="12">
        <v>-4096</v>
      </c>
      <c r="D19" s="12">
        <v>-4436</v>
      </c>
      <c r="E19" s="12">
        <v>-4436</v>
      </c>
      <c r="F19" s="12">
        <v>-3925</v>
      </c>
      <c r="G19" s="12">
        <v>-3925</v>
      </c>
      <c r="H19" s="12">
        <v>-3798</v>
      </c>
      <c r="I19" s="12">
        <v>-3798</v>
      </c>
      <c r="J19" s="12">
        <v>-3994</v>
      </c>
      <c r="K19" s="12">
        <v>-3994</v>
      </c>
    </row>
    <row r="20" spans="1:11" ht="12.75">
      <c r="A20" s="9" t="s">
        <v>65</v>
      </c>
      <c r="B20" s="12">
        <v>3183</v>
      </c>
      <c r="C20" s="12">
        <v>3183</v>
      </c>
      <c r="D20" s="12">
        <v>4673</v>
      </c>
      <c r="E20" s="12">
        <v>4673</v>
      </c>
      <c r="F20" s="12">
        <v>4602</v>
      </c>
      <c r="G20" s="12">
        <v>4602</v>
      </c>
      <c r="H20" s="12">
        <v>4280</v>
      </c>
      <c r="I20" s="12">
        <v>4280</v>
      </c>
      <c r="J20" s="12">
        <v>5457</v>
      </c>
      <c r="K20" s="12">
        <v>5457</v>
      </c>
    </row>
    <row r="21" spans="1:11" ht="12.75"/>
    <row r="22" spans="1:11" ht="12.75">
      <c r="A22" s="9" t="s">
        <v>66</v>
      </c>
    </row>
    <row r="23" spans="1:11" ht="12.75"/>
    <row r="24" spans="1:11" ht="12.75"/>
    <row r="25" spans="1:11" ht="12.75"/>
    <row r="26" spans="1:11" ht="12.75"/>
    <row r="27" spans="1:11" ht="12.75"/>
    <row r="28" spans="1:11" ht="12.75"/>
    <row r="29" spans="1:11" ht="12.75"/>
    <row r="30" spans="1:11" ht="12.75"/>
    <row r="31" spans="1:11" ht="12.75"/>
    <row r="32" spans="1:11" ht="12.75"/>
    <row r="33" ht="12.75"/>
    <row r="34" ht="12.75"/>
  </sheetData>
  <pageMargins left="0.75" right="0.75" top="0.49" bottom="1" header="0.5" footer="0.5"/>
  <pageSetup paperSize="9" scale="93"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31"/>
  <sheetViews>
    <sheetView view="pageBreakPreview" zoomScaleNormal="100" zoomScaleSheetLayoutView="100" workbookViewId="0"/>
  </sheetViews>
  <sheetFormatPr defaultRowHeight="12.75"/>
  <cols>
    <col min="1" max="1" width="41.42578125" bestFit="1" customWidth="1"/>
    <col min="2" max="11" width="10.42578125" customWidth="1"/>
  </cols>
  <sheetData>
    <row r="1" spans="1:11" ht="15.75">
      <c r="A1" s="13" t="s">
        <v>67</v>
      </c>
      <c r="B1" s="12"/>
      <c r="C1" s="12"/>
      <c r="D1" s="12"/>
      <c r="E1" s="12"/>
      <c r="F1" s="12"/>
      <c r="G1" s="12"/>
      <c r="H1" s="12"/>
      <c r="I1" s="12"/>
      <c r="J1" s="12"/>
      <c r="K1" s="12"/>
    </row>
    <row r="2" spans="1:11">
      <c r="A2" s="15"/>
      <c r="B2" s="12"/>
      <c r="C2" s="12"/>
      <c r="D2" s="12"/>
      <c r="E2" s="12"/>
      <c r="F2" s="12"/>
      <c r="G2" s="12"/>
      <c r="H2" s="12"/>
      <c r="I2" s="12"/>
      <c r="J2" s="12"/>
      <c r="K2" s="12"/>
    </row>
    <row r="3" spans="1:11">
      <c r="A3" s="15"/>
      <c r="B3" s="12"/>
      <c r="C3" s="12"/>
      <c r="D3" s="12"/>
      <c r="E3" s="12"/>
      <c r="F3" s="12"/>
      <c r="G3" s="12"/>
      <c r="H3" s="12"/>
      <c r="I3" s="12"/>
      <c r="J3" s="12"/>
      <c r="K3" s="12"/>
    </row>
    <row r="4" spans="1:11" ht="13.5" thickBot="1">
      <c r="A4" s="18" t="s">
        <v>54</v>
      </c>
      <c r="B4" s="19">
        <v>2015</v>
      </c>
      <c r="C4" s="19" t="s">
        <v>25</v>
      </c>
      <c r="D4" s="19">
        <v>2016</v>
      </c>
      <c r="E4" s="19" t="s">
        <v>28</v>
      </c>
      <c r="F4" s="19">
        <v>2017</v>
      </c>
      <c r="G4" s="19" t="s">
        <v>29</v>
      </c>
      <c r="H4" s="19">
        <v>2018</v>
      </c>
      <c r="I4" s="19" t="s">
        <v>32</v>
      </c>
      <c r="J4" s="19">
        <v>2019</v>
      </c>
      <c r="K4" s="19" t="s">
        <v>35</v>
      </c>
    </row>
    <row r="5" spans="1:11">
      <c r="A5" s="15" t="s">
        <v>68</v>
      </c>
      <c r="B5" s="12">
        <v>7745</v>
      </c>
      <c r="C5" s="12">
        <v>8738</v>
      </c>
      <c r="D5" s="12">
        <v>9557</v>
      </c>
      <c r="E5" s="12">
        <v>9412</v>
      </c>
      <c r="F5" s="12">
        <v>10279</v>
      </c>
      <c r="G5" s="12">
        <v>10448</v>
      </c>
      <c r="H5" s="12">
        <v>9028</v>
      </c>
      <c r="I5" s="12">
        <v>8324</v>
      </c>
      <c r="J5" s="12">
        <v>8993</v>
      </c>
      <c r="K5" s="12">
        <v>9172</v>
      </c>
    </row>
    <row r="6" spans="1:11">
      <c r="A6" s="15" t="s">
        <v>13</v>
      </c>
      <c r="B6" s="12">
        <v>7640</v>
      </c>
      <c r="C6" s="12">
        <v>7776</v>
      </c>
      <c r="D6" s="12">
        <v>8325</v>
      </c>
      <c r="E6" s="12">
        <v>8107</v>
      </c>
      <c r="F6" s="12">
        <v>8701</v>
      </c>
      <c r="G6" s="12">
        <v>8720</v>
      </c>
      <c r="H6" s="12">
        <v>6723</v>
      </c>
      <c r="I6" s="12">
        <v>6031</v>
      </c>
      <c r="J6" s="12">
        <v>6610</v>
      </c>
      <c r="K6" s="12">
        <v>6667</v>
      </c>
    </row>
    <row r="7" spans="1:11">
      <c r="A7" s="15" t="s">
        <v>69</v>
      </c>
      <c r="B7" s="12">
        <v>1539</v>
      </c>
      <c r="C7" s="12">
        <v>1539</v>
      </c>
      <c r="D7" s="12">
        <v>1794</v>
      </c>
      <c r="E7" s="12">
        <v>1801</v>
      </c>
      <c r="F7" s="12">
        <v>2038</v>
      </c>
      <c r="G7" s="12">
        <v>2049</v>
      </c>
      <c r="H7" s="12">
        <v>2767</v>
      </c>
      <c r="I7" s="12">
        <v>2781</v>
      </c>
      <c r="J7" s="12">
        <v>3061</v>
      </c>
      <c r="K7" s="12">
        <v>3045</v>
      </c>
    </row>
    <row r="8" spans="1:11">
      <c r="A8" s="15" t="s">
        <v>70</v>
      </c>
      <c r="B8" s="12">
        <v>-808</v>
      </c>
      <c r="C8" s="12">
        <v>44</v>
      </c>
      <c r="D8" s="12">
        <v>182</v>
      </c>
      <c r="E8" s="12">
        <v>255</v>
      </c>
      <c r="F8" s="12">
        <v>153</v>
      </c>
      <c r="G8" s="12">
        <v>293</v>
      </c>
      <c r="H8" s="12">
        <v>287</v>
      </c>
      <c r="I8" s="12">
        <v>305</v>
      </c>
      <c r="J8" s="12">
        <v>164</v>
      </c>
      <c r="K8" s="12">
        <v>295</v>
      </c>
    </row>
    <row r="9" spans="1:11">
      <c r="A9" s="15" t="s">
        <v>71</v>
      </c>
      <c r="B9" s="12">
        <v>-626</v>
      </c>
      <c r="C9" s="12">
        <v>-621</v>
      </c>
      <c r="D9" s="12">
        <v>-744</v>
      </c>
      <c r="E9" s="12">
        <v>-751</v>
      </c>
      <c r="F9" s="12">
        <v>-613</v>
      </c>
      <c r="G9" s="12">
        <v>-614</v>
      </c>
      <c r="H9" s="12">
        <v>-749</v>
      </c>
      <c r="I9" s="12">
        <v>-793</v>
      </c>
      <c r="J9" s="12">
        <v>-842</v>
      </c>
      <c r="K9" s="12">
        <v>-835</v>
      </c>
    </row>
    <row r="10" spans="1:11">
      <c r="A10" s="15"/>
      <c r="B10" s="12"/>
      <c r="C10" s="12"/>
      <c r="D10" s="12"/>
      <c r="E10" s="12"/>
      <c r="F10" s="12"/>
      <c r="G10" s="12"/>
      <c r="H10" s="12"/>
      <c r="I10" s="12"/>
      <c r="J10" s="12"/>
      <c r="K10" s="12"/>
    </row>
    <row r="11" spans="1:11">
      <c r="A11" s="15"/>
      <c r="B11" s="12"/>
      <c r="C11" s="12"/>
      <c r="D11" s="12"/>
      <c r="E11" s="12"/>
      <c r="F11" s="12"/>
      <c r="G11" s="12"/>
      <c r="H11" s="12"/>
      <c r="I11" s="12"/>
      <c r="J11" s="12"/>
      <c r="K11" s="12"/>
    </row>
    <row r="12" spans="1:11">
      <c r="A12" s="15"/>
      <c r="B12" s="12"/>
      <c r="C12" s="12"/>
      <c r="D12" s="12"/>
      <c r="E12" s="12"/>
      <c r="F12" s="12"/>
      <c r="G12" s="12"/>
      <c r="H12" s="12"/>
      <c r="I12" s="12"/>
      <c r="J12" s="12"/>
      <c r="K12" s="12"/>
    </row>
    <row r="13" spans="1:11" ht="13.5" thickBot="1">
      <c r="A13" s="18" t="s">
        <v>54</v>
      </c>
      <c r="B13" s="19">
        <v>2015</v>
      </c>
      <c r="C13" s="19" t="s">
        <v>25</v>
      </c>
      <c r="D13" s="19">
        <v>2016</v>
      </c>
      <c r="E13" s="19" t="s">
        <v>28</v>
      </c>
      <c r="F13" s="19">
        <v>2017</v>
      </c>
      <c r="G13" s="19" t="s">
        <v>29</v>
      </c>
      <c r="H13" s="19">
        <v>2018</v>
      </c>
      <c r="I13" s="19" t="s">
        <v>32</v>
      </c>
      <c r="J13" s="19">
        <v>2019</v>
      </c>
      <c r="K13" s="19" t="s">
        <v>35</v>
      </c>
    </row>
    <row r="14" spans="1:11">
      <c r="A14" s="15" t="s">
        <v>72</v>
      </c>
      <c r="B14" s="12">
        <v>1895</v>
      </c>
      <c r="C14" s="12">
        <v>1895</v>
      </c>
      <c r="D14" s="12">
        <v>2110</v>
      </c>
      <c r="E14" s="12">
        <v>2110</v>
      </c>
      <c r="F14" s="12">
        <v>2421</v>
      </c>
      <c r="G14" s="12">
        <v>2421</v>
      </c>
      <c r="H14" s="12">
        <v>2673</v>
      </c>
      <c r="I14" s="12">
        <v>2673</v>
      </c>
      <c r="J14" s="12">
        <v>3497</v>
      </c>
      <c r="K14" s="12">
        <v>3497</v>
      </c>
    </row>
    <row r="15" spans="1:11">
      <c r="A15" s="15" t="s">
        <v>13</v>
      </c>
      <c r="B15" s="12">
        <v>1269</v>
      </c>
      <c r="C15" s="12">
        <v>1269</v>
      </c>
      <c r="D15" s="12">
        <v>1317</v>
      </c>
      <c r="E15" s="12">
        <v>1317</v>
      </c>
      <c r="F15" s="12">
        <v>1568</v>
      </c>
      <c r="G15" s="12">
        <v>1568</v>
      </c>
      <c r="H15" s="12">
        <v>1791</v>
      </c>
      <c r="I15" s="12">
        <v>1791</v>
      </c>
      <c r="J15" s="12">
        <v>2380</v>
      </c>
      <c r="K15" s="12">
        <v>2380</v>
      </c>
    </row>
    <row r="16" spans="1:11">
      <c r="A16" s="15" t="s">
        <v>69</v>
      </c>
      <c r="B16" s="12">
        <v>368</v>
      </c>
      <c r="C16" s="12">
        <v>368</v>
      </c>
      <c r="D16" s="12">
        <v>392</v>
      </c>
      <c r="E16" s="12">
        <v>392</v>
      </c>
      <c r="F16" s="12">
        <v>422</v>
      </c>
      <c r="G16" s="12">
        <v>422</v>
      </c>
      <c r="H16" s="12">
        <v>461</v>
      </c>
      <c r="I16" s="12">
        <v>461</v>
      </c>
      <c r="J16" s="12">
        <v>630</v>
      </c>
      <c r="K16" s="12">
        <v>630</v>
      </c>
    </row>
    <row r="17" spans="1:11">
      <c r="A17" s="15" t="s">
        <v>70</v>
      </c>
      <c r="B17" s="12">
        <v>173</v>
      </c>
      <c r="C17" s="12">
        <v>173</v>
      </c>
      <c r="D17" s="12">
        <v>301</v>
      </c>
      <c r="E17" s="12">
        <v>301</v>
      </c>
      <c r="F17" s="12">
        <v>318</v>
      </c>
      <c r="G17" s="12">
        <v>318</v>
      </c>
      <c r="H17" s="12">
        <v>308</v>
      </c>
      <c r="I17" s="12">
        <v>308</v>
      </c>
      <c r="J17" s="12">
        <v>319</v>
      </c>
      <c r="K17" s="12">
        <v>319</v>
      </c>
    </row>
    <row r="18" spans="1:11">
      <c r="A18" s="15" t="s">
        <v>71</v>
      </c>
      <c r="B18" s="12">
        <v>85</v>
      </c>
      <c r="C18" s="12">
        <v>85</v>
      </c>
      <c r="D18" s="12">
        <v>100</v>
      </c>
      <c r="E18" s="12">
        <v>100</v>
      </c>
      <c r="F18" s="12">
        <v>113</v>
      </c>
      <c r="G18" s="12">
        <v>113</v>
      </c>
      <c r="H18" s="12">
        <v>113</v>
      </c>
      <c r="I18" s="12">
        <v>113</v>
      </c>
      <c r="J18" s="12">
        <v>168</v>
      </c>
      <c r="K18" s="12">
        <v>168</v>
      </c>
    </row>
    <row r="19" spans="1:11">
      <c r="A19" s="15"/>
      <c r="B19" s="12"/>
      <c r="C19" s="12"/>
      <c r="D19" s="12"/>
      <c r="E19" s="12"/>
      <c r="F19" s="12"/>
      <c r="G19" s="12"/>
      <c r="H19" s="12"/>
      <c r="I19" s="12"/>
      <c r="J19" s="12"/>
      <c r="K19" s="12"/>
    </row>
    <row r="20" spans="1:11">
      <c r="A20" s="15"/>
      <c r="B20" s="12"/>
      <c r="C20" s="12"/>
      <c r="D20" s="12"/>
      <c r="E20" s="12"/>
      <c r="F20" s="12"/>
      <c r="G20" s="12"/>
      <c r="H20" s="12"/>
      <c r="I20" s="12"/>
      <c r="J20" s="12"/>
      <c r="K20" s="12"/>
    </row>
    <row r="21" spans="1:11">
      <c r="A21" s="15"/>
      <c r="B21" s="12"/>
      <c r="C21" s="12"/>
      <c r="D21" s="12"/>
      <c r="E21" s="12"/>
      <c r="F21" s="12"/>
      <c r="G21" s="12"/>
      <c r="H21" s="12"/>
      <c r="I21" s="12"/>
      <c r="J21" s="12"/>
      <c r="K21" s="12"/>
    </row>
    <row r="22" spans="1:11" ht="13.5" thickBot="1">
      <c r="A22" s="18" t="s">
        <v>54</v>
      </c>
      <c r="B22" s="19">
        <v>2015</v>
      </c>
      <c r="C22" s="19" t="s">
        <v>25</v>
      </c>
      <c r="D22" s="19">
        <v>2016</v>
      </c>
      <c r="E22" s="19" t="s">
        <v>28</v>
      </c>
      <c r="F22" s="19">
        <v>2017</v>
      </c>
      <c r="G22" s="19" t="s">
        <v>29</v>
      </c>
      <c r="H22" s="19">
        <v>2018</v>
      </c>
      <c r="I22" s="19" t="s">
        <v>32</v>
      </c>
      <c r="J22" s="19">
        <v>2019</v>
      </c>
      <c r="K22" s="19" t="s">
        <v>35</v>
      </c>
    </row>
    <row r="23" spans="1:11">
      <c r="A23" s="15" t="s">
        <v>73</v>
      </c>
      <c r="B23" s="12">
        <v>3183</v>
      </c>
      <c r="C23" s="12">
        <v>3183</v>
      </c>
      <c r="D23" s="12">
        <v>4673</v>
      </c>
      <c r="E23" s="12">
        <v>4673</v>
      </c>
      <c r="F23" s="12">
        <v>4602</v>
      </c>
      <c r="G23" s="12">
        <v>4602</v>
      </c>
      <c r="H23" s="12">
        <v>4280</v>
      </c>
      <c r="I23" s="12">
        <v>4280</v>
      </c>
      <c r="J23" s="12">
        <v>5457</v>
      </c>
      <c r="K23" s="12">
        <v>5457</v>
      </c>
    </row>
    <row r="24" spans="1:11">
      <c r="A24" s="15" t="s">
        <v>13</v>
      </c>
      <c r="B24" s="12">
        <v>2242</v>
      </c>
      <c r="C24" s="12">
        <v>2242</v>
      </c>
      <c r="D24" s="12">
        <v>3533</v>
      </c>
      <c r="E24" s="12">
        <v>3533</v>
      </c>
      <c r="F24" s="12">
        <v>2925</v>
      </c>
      <c r="G24" s="12">
        <v>2925</v>
      </c>
      <c r="H24" s="12">
        <v>2451</v>
      </c>
      <c r="I24" s="12">
        <v>2451</v>
      </c>
      <c r="J24" s="12">
        <v>2989</v>
      </c>
      <c r="K24" s="12">
        <v>2989</v>
      </c>
    </row>
    <row r="25" spans="1:11">
      <c r="A25" s="15" t="s">
        <v>69</v>
      </c>
      <c r="B25" s="12">
        <v>448</v>
      </c>
      <c r="C25" s="12">
        <v>448</v>
      </c>
      <c r="D25" s="12">
        <v>479</v>
      </c>
      <c r="E25" s="12">
        <v>479</v>
      </c>
      <c r="F25" s="12">
        <v>678</v>
      </c>
      <c r="G25" s="12">
        <v>678</v>
      </c>
      <c r="H25" s="12">
        <v>832</v>
      </c>
      <c r="I25" s="12">
        <v>832</v>
      </c>
      <c r="J25" s="12">
        <v>1391</v>
      </c>
      <c r="K25" s="12">
        <v>1391</v>
      </c>
    </row>
    <row r="26" spans="1:11">
      <c r="A26" s="15" t="s">
        <v>70</v>
      </c>
      <c r="B26" s="12">
        <v>288</v>
      </c>
      <c r="C26" s="12">
        <v>288</v>
      </c>
      <c r="D26" s="12">
        <v>525</v>
      </c>
      <c r="E26" s="12">
        <v>525</v>
      </c>
      <c r="F26" s="12">
        <v>778</v>
      </c>
      <c r="G26" s="12">
        <v>778</v>
      </c>
      <c r="H26" s="12">
        <v>740</v>
      </c>
      <c r="I26" s="12">
        <v>740</v>
      </c>
      <c r="J26" s="12">
        <v>632</v>
      </c>
      <c r="K26" s="12">
        <v>632</v>
      </c>
    </row>
    <row r="27" spans="1:11">
      <c r="A27" s="15" t="s">
        <v>71</v>
      </c>
      <c r="B27" s="12">
        <v>205</v>
      </c>
      <c r="C27" s="12">
        <v>205</v>
      </c>
      <c r="D27" s="12">
        <v>136</v>
      </c>
      <c r="E27" s="12">
        <v>136</v>
      </c>
      <c r="F27" s="12">
        <v>221</v>
      </c>
      <c r="G27" s="12">
        <v>221</v>
      </c>
      <c r="H27" s="12">
        <v>257</v>
      </c>
      <c r="I27" s="12">
        <v>257</v>
      </c>
      <c r="J27" s="12">
        <v>445</v>
      </c>
      <c r="K27" s="12">
        <v>445</v>
      </c>
    </row>
    <row r="28" spans="1:11">
      <c r="A28" s="15"/>
      <c r="B28" s="12"/>
      <c r="C28" s="12"/>
      <c r="D28" s="12"/>
      <c r="E28" s="12"/>
      <c r="F28" s="12"/>
      <c r="G28" s="12"/>
      <c r="H28" s="12"/>
      <c r="I28" s="12"/>
      <c r="J28" s="12"/>
      <c r="K28" s="12"/>
    </row>
    <row r="29" spans="1:11">
      <c r="A29" s="9" t="s">
        <v>66</v>
      </c>
      <c r="B29" s="12"/>
      <c r="C29" s="12"/>
      <c r="D29" s="12"/>
      <c r="E29" s="12"/>
      <c r="F29" s="12"/>
      <c r="G29" s="12"/>
      <c r="H29" s="12"/>
      <c r="I29" s="12"/>
      <c r="J29" s="12"/>
      <c r="K29" s="12"/>
    </row>
    <row r="30" spans="1:11">
      <c r="A30" s="15"/>
      <c r="B30" s="12"/>
      <c r="C30" s="12"/>
      <c r="D30" s="12"/>
      <c r="E30" s="12"/>
      <c r="F30" s="12"/>
      <c r="G30" s="12"/>
      <c r="H30" s="12"/>
      <c r="I30" s="12"/>
      <c r="J30" s="12"/>
      <c r="K30" s="12"/>
    </row>
    <row r="31" spans="1:11">
      <c r="A31" s="15"/>
      <c r="B31" s="12"/>
      <c r="C31" s="12"/>
      <c r="D31" s="12"/>
      <c r="E31" s="12"/>
      <c r="F31" s="12"/>
      <c r="G31" s="12"/>
      <c r="H31" s="12"/>
      <c r="I31" s="12"/>
      <c r="J31" s="12"/>
      <c r="K31"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31"/>
  <sheetViews>
    <sheetView view="pageBreakPreview" zoomScaleNormal="100" zoomScaleSheetLayoutView="100" workbookViewId="0"/>
  </sheetViews>
  <sheetFormatPr defaultRowHeight="12.75"/>
  <cols>
    <col min="1" max="1" width="44.28515625" customWidth="1"/>
  </cols>
  <sheetData>
    <row r="1" spans="1:19" ht="15.75">
      <c r="A1" s="13" t="s">
        <v>74</v>
      </c>
      <c r="B1" s="11"/>
      <c r="C1" s="11"/>
      <c r="D1" s="11"/>
      <c r="E1" s="11"/>
      <c r="F1" s="11"/>
      <c r="G1" s="11"/>
      <c r="H1" s="11"/>
      <c r="I1" s="11"/>
      <c r="J1" s="11"/>
      <c r="K1" s="11"/>
      <c r="L1" s="11"/>
      <c r="M1" s="11"/>
      <c r="N1" s="11"/>
      <c r="O1" s="11"/>
      <c r="P1" s="11"/>
      <c r="Q1" s="11"/>
      <c r="R1" s="11"/>
      <c r="S1" s="11"/>
    </row>
    <row r="2" spans="1:19">
      <c r="A2" s="11"/>
      <c r="B2" s="11"/>
      <c r="C2" s="11"/>
      <c r="D2" s="11"/>
      <c r="E2" s="11"/>
      <c r="F2" s="11"/>
      <c r="G2" s="11"/>
      <c r="H2" s="11"/>
      <c r="I2" s="11"/>
      <c r="J2" s="11"/>
      <c r="K2" s="11"/>
      <c r="L2" s="11"/>
      <c r="M2" s="11"/>
      <c r="N2" s="11"/>
      <c r="O2" s="11"/>
      <c r="P2" s="11"/>
      <c r="Q2" s="11"/>
      <c r="R2" s="11"/>
      <c r="S2" s="11"/>
    </row>
    <row r="3" spans="1:19" ht="14.25" thickBot="1">
      <c r="A3" s="98" t="s">
        <v>0</v>
      </c>
      <c r="B3" s="11"/>
      <c r="C3" s="159" t="s">
        <v>8</v>
      </c>
      <c r="D3" s="159"/>
      <c r="E3" s="159"/>
      <c r="F3" s="159"/>
      <c r="G3" s="159"/>
      <c r="I3" s="159" t="s">
        <v>79</v>
      </c>
      <c r="J3" s="159"/>
      <c r="K3" s="159"/>
      <c r="L3" s="159"/>
      <c r="M3" s="159"/>
      <c r="O3" s="159" t="s">
        <v>80</v>
      </c>
      <c r="P3" s="159"/>
      <c r="Q3" s="159"/>
      <c r="R3" s="159"/>
      <c r="S3" s="159"/>
    </row>
    <row r="4" spans="1:19">
      <c r="A4" s="99"/>
      <c r="B4" s="100"/>
      <c r="C4" s="100">
        <v>2015</v>
      </c>
      <c r="D4" s="100">
        <v>2016</v>
      </c>
      <c r="E4" s="100">
        <v>2017</v>
      </c>
      <c r="F4" s="100">
        <v>2018</v>
      </c>
      <c r="G4" s="100">
        <v>2019</v>
      </c>
      <c r="H4" s="11"/>
      <c r="I4" s="100">
        <v>2015</v>
      </c>
      <c r="J4" s="100">
        <v>2016</v>
      </c>
      <c r="K4" s="100">
        <v>2017</v>
      </c>
      <c r="L4" s="100">
        <v>2018</v>
      </c>
      <c r="M4" s="100">
        <v>2019</v>
      </c>
      <c r="N4" s="11"/>
      <c r="O4" s="100">
        <v>2015</v>
      </c>
      <c r="P4" s="100">
        <v>2016</v>
      </c>
      <c r="Q4" s="100">
        <v>2017</v>
      </c>
      <c r="R4" s="100">
        <v>2018</v>
      </c>
      <c r="S4" s="100">
        <v>2019</v>
      </c>
    </row>
    <row r="5" spans="1:19" ht="13.5">
      <c r="A5" s="101" t="s">
        <v>75</v>
      </c>
      <c r="B5" s="102" t="s">
        <v>81</v>
      </c>
      <c r="C5" s="103">
        <v>4651</v>
      </c>
      <c r="D5" s="103">
        <v>4786</v>
      </c>
      <c r="E5" s="103">
        <v>4980</v>
      </c>
      <c r="F5" s="103">
        <v>5250</v>
      </c>
      <c r="G5" s="103">
        <v>5447</v>
      </c>
      <c r="H5" s="11"/>
      <c r="I5" s="103">
        <v>3831</v>
      </c>
      <c r="J5" s="103">
        <v>4576</v>
      </c>
      <c r="K5" s="103">
        <v>4720</v>
      </c>
      <c r="L5" s="103">
        <v>4835</v>
      </c>
      <c r="M5" s="103">
        <v>4913</v>
      </c>
      <c r="N5" s="11"/>
      <c r="O5" s="103">
        <v>1569</v>
      </c>
      <c r="P5" s="103">
        <v>1582</v>
      </c>
      <c r="Q5" s="103">
        <v>1612</v>
      </c>
      <c r="R5" s="103">
        <v>1631</v>
      </c>
      <c r="S5" s="103">
        <v>1429</v>
      </c>
    </row>
    <row r="6" spans="1:19" ht="13.5">
      <c r="A6" s="104"/>
      <c r="B6" s="104"/>
      <c r="C6" s="105"/>
      <c r="D6" s="105"/>
      <c r="E6" s="105"/>
      <c r="F6" s="105"/>
      <c r="G6" s="105"/>
      <c r="H6" s="11"/>
      <c r="I6" s="105"/>
      <c r="J6" s="105"/>
      <c r="K6" s="105"/>
      <c r="L6" s="105"/>
      <c r="M6" s="105"/>
      <c r="N6" s="11"/>
      <c r="O6" s="105"/>
      <c r="P6" s="105"/>
      <c r="Q6" s="105"/>
      <c r="R6" s="105"/>
      <c r="S6" s="105"/>
    </row>
    <row r="7" spans="1:19" ht="13.5">
      <c r="A7" s="101" t="s">
        <v>76</v>
      </c>
      <c r="B7" s="102" t="s">
        <v>54</v>
      </c>
      <c r="C7" s="106">
        <v>60466</v>
      </c>
      <c r="D7" s="106">
        <v>53633</v>
      </c>
      <c r="E7" s="106">
        <v>70012</v>
      </c>
      <c r="F7" s="106">
        <v>86997</v>
      </c>
      <c r="G7" s="106">
        <v>89049</v>
      </c>
      <c r="H7" s="11"/>
      <c r="I7" s="106">
        <v>16669</v>
      </c>
      <c r="J7" s="106">
        <v>14179</v>
      </c>
      <c r="K7" s="106">
        <v>19811</v>
      </c>
      <c r="L7" s="106">
        <v>21745</v>
      </c>
      <c r="M7" s="106">
        <v>21582</v>
      </c>
      <c r="N7" s="11"/>
      <c r="O7" s="106">
        <v>15578</v>
      </c>
      <c r="P7" s="106">
        <v>14279</v>
      </c>
      <c r="Q7" s="106">
        <v>17042</v>
      </c>
      <c r="R7" s="106">
        <v>20093</v>
      </c>
      <c r="S7" s="106">
        <v>19676</v>
      </c>
    </row>
    <row r="8" spans="1:19" ht="13.5">
      <c r="A8" s="107" t="s">
        <v>77</v>
      </c>
      <c r="B8" s="102" t="s">
        <v>54</v>
      </c>
      <c r="C8" s="106">
        <v>4376</v>
      </c>
      <c r="D8" s="106">
        <v>4851</v>
      </c>
      <c r="E8" s="106">
        <v>5332</v>
      </c>
      <c r="F8" s="106">
        <v>5025</v>
      </c>
      <c r="G8" s="106">
        <v>5972</v>
      </c>
      <c r="H8" s="11"/>
      <c r="I8" s="106">
        <v>1764</v>
      </c>
      <c r="J8" s="106">
        <v>1652</v>
      </c>
      <c r="K8" s="106">
        <v>2394</v>
      </c>
      <c r="L8" s="106">
        <v>1454</v>
      </c>
      <c r="M8" s="106">
        <v>975</v>
      </c>
      <c r="N8" s="11"/>
      <c r="O8" s="106">
        <v>1073</v>
      </c>
      <c r="P8" s="106">
        <v>1093</v>
      </c>
      <c r="Q8" s="106">
        <v>1074</v>
      </c>
      <c r="R8" s="106">
        <v>201</v>
      </c>
      <c r="S8" s="106">
        <v>419</v>
      </c>
    </row>
    <row r="9" spans="1:19" ht="13.5">
      <c r="A9" s="107" t="s">
        <v>1</v>
      </c>
      <c r="B9" s="102" t="s">
        <v>54</v>
      </c>
      <c r="C9" s="103">
        <v>2869</v>
      </c>
      <c r="D9" s="103">
        <v>5011</v>
      </c>
      <c r="E9" s="103">
        <v>6028</v>
      </c>
      <c r="F9" s="103">
        <v>5989</v>
      </c>
      <c r="G9" s="103">
        <v>5818</v>
      </c>
      <c r="H9" s="11"/>
      <c r="I9" s="105">
        <v>1615</v>
      </c>
      <c r="J9" s="103">
        <v>1939</v>
      </c>
      <c r="K9" s="103">
        <v>2408</v>
      </c>
      <c r="L9" s="103">
        <v>2079</v>
      </c>
      <c r="M9" s="103">
        <v>938</v>
      </c>
      <c r="N9" s="11"/>
      <c r="O9" s="105">
        <v>1102</v>
      </c>
      <c r="P9" s="103">
        <v>1006</v>
      </c>
      <c r="Q9" s="103">
        <v>1142</v>
      </c>
      <c r="R9" s="103">
        <v>192</v>
      </c>
      <c r="S9" s="103">
        <v>427</v>
      </c>
    </row>
    <row r="10" spans="1:19" ht="13.5">
      <c r="A10" s="107" t="s">
        <v>58</v>
      </c>
      <c r="B10" s="102" t="s">
        <v>54</v>
      </c>
      <c r="C10" s="103">
        <v>1048</v>
      </c>
      <c r="D10" s="103">
        <v>5364</v>
      </c>
      <c r="E10" s="103">
        <v>6102</v>
      </c>
      <c r="F10" s="103">
        <v>5434</v>
      </c>
      <c r="G10" s="103">
        <v>4813</v>
      </c>
      <c r="H10" s="11"/>
      <c r="I10" s="105">
        <v>1072</v>
      </c>
      <c r="J10" s="103">
        <v>1308</v>
      </c>
      <c r="K10" s="103">
        <v>1403</v>
      </c>
      <c r="L10" s="103">
        <v>1406</v>
      </c>
      <c r="M10" s="103">
        <v>105</v>
      </c>
      <c r="N10" s="11"/>
      <c r="O10" s="105">
        <v>888</v>
      </c>
      <c r="P10" s="103">
        <v>944</v>
      </c>
      <c r="Q10" s="103">
        <v>908</v>
      </c>
      <c r="R10" s="103">
        <v>97</v>
      </c>
      <c r="S10" s="103">
        <v>290</v>
      </c>
    </row>
    <row r="11" spans="1:19" ht="13.5">
      <c r="A11" s="101" t="s">
        <v>60</v>
      </c>
      <c r="B11" s="102" t="s">
        <v>54</v>
      </c>
      <c r="C11" s="103">
        <v>17846</v>
      </c>
      <c r="D11" s="103">
        <v>22168</v>
      </c>
      <c r="E11" s="103">
        <v>27565</v>
      </c>
      <c r="F11" s="103">
        <v>31634</v>
      </c>
      <c r="G11" s="103">
        <v>34924</v>
      </c>
      <c r="H11" s="11"/>
      <c r="I11" s="103">
        <v>5571</v>
      </c>
      <c r="J11" s="103">
        <v>6794</v>
      </c>
      <c r="K11" s="103">
        <v>8123</v>
      </c>
      <c r="L11" s="103">
        <v>9811</v>
      </c>
      <c r="M11" s="103">
        <v>9867</v>
      </c>
      <c r="N11" s="11"/>
      <c r="O11" s="103">
        <v>1206</v>
      </c>
      <c r="P11" s="103">
        <v>1639</v>
      </c>
      <c r="Q11" s="103">
        <v>1692</v>
      </c>
      <c r="R11" s="103">
        <v>1961</v>
      </c>
      <c r="S11" s="103">
        <v>2233</v>
      </c>
    </row>
    <row r="12" spans="1:19" ht="13.5">
      <c r="A12" s="101" t="s">
        <v>78</v>
      </c>
      <c r="B12" s="102" t="s">
        <v>54</v>
      </c>
      <c r="C12" s="103">
        <v>36981</v>
      </c>
      <c r="D12" s="103">
        <v>43072</v>
      </c>
      <c r="E12" s="103">
        <v>49352</v>
      </c>
      <c r="F12" s="103">
        <v>54797</v>
      </c>
      <c r="G12" s="103">
        <v>60276</v>
      </c>
      <c r="H12" s="11"/>
      <c r="I12" s="103">
        <v>8576</v>
      </c>
      <c r="J12" s="103">
        <v>11215</v>
      </c>
      <c r="K12" s="103">
        <v>12361</v>
      </c>
      <c r="L12" s="103">
        <v>14683</v>
      </c>
      <c r="M12" s="103">
        <v>15696</v>
      </c>
      <c r="N12" s="11"/>
      <c r="O12" s="103">
        <v>2291</v>
      </c>
      <c r="P12" s="103">
        <v>3485</v>
      </c>
      <c r="Q12" s="103">
        <v>3994</v>
      </c>
      <c r="R12" s="103">
        <v>3688</v>
      </c>
      <c r="S12" s="103">
        <v>4078</v>
      </c>
    </row>
    <row r="13" spans="1:19">
      <c r="A13" s="108" t="s">
        <v>10</v>
      </c>
      <c r="B13" s="11"/>
      <c r="C13" s="11"/>
      <c r="D13" s="11"/>
      <c r="E13" s="11"/>
      <c r="F13" s="11"/>
      <c r="G13" s="11"/>
      <c r="H13" s="11"/>
      <c r="I13" s="11"/>
      <c r="J13" s="11"/>
      <c r="K13" s="11"/>
      <c r="L13" s="11"/>
      <c r="M13" s="11"/>
      <c r="N13" s="11"/>
      <c r="O13" s="11"/>
      <c r="P13" s="11"/>
      <c r="Q13" s="11"/>
      <c r="R13" s="11"/>
      <c r="S13" s="11"/>
    </row>
    <row r="14" spans="1:19">
      <c r="A14" s="11"/>
      <c r="B14" s="11"/>
      <c r="C14" s="11"/>
      <c r="D14" s="11"/>
      <c r="E14" s="11"/>
      <c r="F14" s="11"/>
      <c r="G14" s="11"/>
      <c r="H14" s="11"/>
      <c r="I14" s="11"/>
      <c r="J14" s="11"/>
      <c r="K14" s="11"/>
      <c r="L14" s="11"/>
      <c r="M14" s="11"/>
      <c r="N14" s="11"/>
      <c r="O14" s="11"/>
      <c r="P14" s="11"/>
      <c r="Q14" s="11"/>
      <c r="R14" s="11"/>
      <c r="S14" s="11"/>
    </row>
    <row r="15" spans="1:19">
      <c r="A15" s="11"/>
      <c r="B15" s="11"/>
      <c r="C15" s="11"/>
      <c r="D15" s="11"/>
      <c r="E15" s="11"/>
      <c r="F15" s="11"/>
      <c r="G15" s="11"/>
      <c r="H15" s="11"/>
      <c r="I15" s="11"/>
      <c r="J15" s="11"/>
      <c r="K15" s="11"/>
      <c r="L15" s="11"/>
      <c r="M15" s="11"/>
      <c r="N15" s="11"/>
      <c r="O15" s="11"/>
      <c r="P15" s="11"/>
      <c r="Q15" s="11"/>
      <c r="R15" s="11"/>
      <c r="S15" s="11"/>
    </row>
    <row r="16" spans="1:19">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109"/>
      <c r="B20" s="11"/>
      <c r="C20" s="11"/>
      <c r="D20" s="11"/>
      <c r="E20" s="11"/>
      <c r="F20" s="11"/>
      <c r="G20" s="11"/>
      <c r="H20" s="11"/>
      <c r="I20" s="11"/>
      <c r="J20" s="11"/>
      <c r="K20" s="11"/>
      <c r="L20" s="11"/>
      <c r="M20" s="11"/>
      <c r="N20" s="11"/>
      <c r="O20" s="11"/>
      <c r="P20" s="11"/>
      <c r="Q20" s="11"/>
      <c r="R20" s="11"/>
      <c r="S20" s="11"/>
    </row>
    <row r="21" spans="1:19">
      <c r="A21" s="109"/>
      <c r="B21" s="11"/>
      <c r="C21" s="11"/>
      <c r="D21" s="11"/>
      <c r="E21" s="11"/>
      <c r="F21" s="11"/>
      <c r="G21" s="11"/>
      <c r="H21" s="11"/>
      <c r="I21" s="11"/>
      <c r="J21" s="11"/>
      <c r="K21" s="11"/>
      <c r="L21" s="11"/>
      <c r="M21" s="11"/>
      <c r="N21" s="11"/>
      <c r="O21" s="11"/>
      <c r="P21" s="11"/>
      <c r="Q21" s="11"/>
      <c r="R21" s="11"/>
      <c r="S21" s="11"/>
    </row>
    <row r="22" spans="1:19">
      <c r="A22" s="109"/>
      <c r="B22" s="11"/>
      <c r="C22" s="11"/>
      <c r="D22" s="11"/>
      <c r="E22" s="11"/>
      <c r="F22" s="11"/>
      <c r="G22" s="11"/>
      <c r="H22" s="11"/>
      <c r="I22" s="11"/>
      <c r="J22" s="11"/>
      <c r="K22" s="11"/>
      <c r="L22" s="11"/>
      <c r="M22" s="11"/>
      <c r="N22" s="11"/>
      <c r="O22" s="11"/>
      <c r="P22" s="11"/>
      <c r="Q22" s="11"/>
      <c r="R22" s="11"/>
      <c r="S22" s="11"/>
    </row>
    <row r="23" spans="1:19">
      <c r="A23" s="109"/>
      <c r="B23" s="11"/>
      <c r="C23" s="11"/>
      <c r="D23" s="11"/>
      <c r="E23" s="11"/>
      <c r="F23" s="11"/>
      <c r="G23" s="11"/>
      <c r="H23" s="11"/>
      <c r="I23" s="11"/>
      <c r="J23" s="11"/>
      <c r="K23" s="11"/>
      <c r="L23" s="11"/>
      <c r="M23" s="11"/>
      <c r="N23" s="11"/>
      <c r="O23" s="11"/>
      <c r="P23" s="11"/>
      <c r="Q23" s="11"/>
      <c r="R23" s="11"/>
      <c r="S23" s="11"/>
    </row>
    <row r="24" spans="1:19">
      <c r="A24" s="109"/>
      <c r="B24" s="11"/>
      <c r="C24" s="11"/>
      <c r="D24" s="11"/>
      <c r="E24" s="11"/>
      <c r="F24" s="11"/>
      <c r="G24" s="11"/>
      <c r="H24" s="11"/>
      <c r="I24" s="11"/>
      <c r="J24" s="11"/>
      <c r="K24" s="11"/>
      <c r="L24" s="11"/>
      <c r="M24" s="11"/>
      <c r="N24" s="11"/>
      <c r="O24" s="11"/>
      <c r="P24" s="11"/>
      <c r="Q24" s="11"/>
      <c r="R24" s="11"/>
      <c r="S24" s="11"/>
    </row>
    <row r="25" spans="1:19">
      <c r="A25" s="109"/>
      <c r="B25" s="11"/>
      <c r="C25" s="11"/>
      <c r="D25" s="11"/>
      <c r="E25" s="11"/>
      <c r="F25" s="11"/>
      <c r="G25" s="11"/>
      <c r="H25" s="11"/>
      <c r="I25" s="11"/>
      <c r="J25" s="11"/>
      <c r="K25" s="11"/>
      <c r="L25" s="11"/>
      <c r="M25" s="11"/>
      <c r="N25" s="11"/>
      <c r="O25" s="11"/>
      <c r="P25" s="11"/>
      <c r="Q25" s="11"/>
    </row>
    <row r="26" spans="1:19">
      <c r="A26" s="109"/>
      <c r="B26" s="11"/>
      <c r="C26" s="11"/>
      <c r="D26" s="11"/>
      <c r="E26" s="11"/>
      <c r="F26" s="11"/>
      <c r="G26" s="11"/>
      <c r="H26" s="11"/>
      <c r="I26" s="11"/>
      <c r="J26" s="11"/>
      <c r="K26" s="11"/>
      <c r="L26" s="11"/>
      <c r="M26" s="11"/>
      <c r="N26" s="11"/>
      <c r="O26" s="11"/>
      <c r="P26" s="11"/>
      <c r="Q26" s="11"/>
    </row>
    <row r="27" spans="1:19">
      <c r="A27" s="109"/>
      <c r="B27" s="11"/>
      <c r="C27" s="11"/>
      <c r="D27" s="11"/>
      <c r="E27" s="11"/>
      <c r="F27" s="11"/>
      <c r="G27" s="11"/>
      <c r="H27" s="11"/>
      <c r="I27" s="11"/>
      <c r="J27" s="11"/>
      <c r="K27" s="11"/>
      <c r="L27" s="11"/>
      <c r="M27" s="11"/>
      <c r="N27" s="11"/>
      <c r="O27" s="11"/>
      <c r="P27" s="11"/>
      <c r="Q27" s="11"/>
    </row>
    <row r="28" spans="1:19">
      <c r="A28" s="109"/>
      <c r="B28" s="11"/>
      <c r="C28" s="11"/>
      <c r="D28" s="11"/>
      <c r="E28" s="11"/>
      <c r="F28" s="11"/>
      <c r="G28" s="11"/>
      <c r="H28" s="11"/>
      <c r="I28" s="11"/>
      <c r="J28" s="11"/>
      <c r="K28" s="11"/>
      <c r="L28" s="11"/>
      <c r="M28" s="11"/>
      <c r="N28" s="11"/>
      <c r="O28" s="11"/>
      <c r="P28" s="11"/>
      <c r="Q28" s="11"/>
    </row>
    <row r="29" spans="1:19">
      <c r="A29" s="109"/>
      <c r="B29" s="11"/>
      <c r="C29" s="11"/>
      <c r="D29" s="11"/>
      <c r="E29" s="11"/>
      <c r="F29" s="11"/>
      <c r="G29" s="11"/>
      <c r="H29" s="11"/>
      <c r="I29" s="11"/>
      <c r="J29" s="11"/>
      <c r="K29" s="11"/>
      <c r="L29" s="11"/>
      <c r="M29" s="11"/>
      <c r="N29" s="11"/>
      <c r="O29" s="11"/>
      <c r="P29" s="11"/>
      <c r="Q29" s="11"/>
    </row>
    <row r="30" spans="1:19">
      <c r="A30" s="109"/>
      <c r="B30" s="11"/>
      <c r="C30" s="11"/>
      <c r="D30" s="11"/>
      <c r="E30" s="11"/>
      <c r="F30" s="11"/>
      <c r="G30" s="11"/>
      <c r="H30" s="11"/>
      <c r="I30" s="11"/>
      <c r="J30" s="11"/>
      <c r="K30" s="11"/>
      <c r="L30" s="11"/>
      <c r="M30" s="11"/>
      <c r="N30" s="11"/>
      <c r="O30" s="11"/>
      <c r="P30" s="11"/>
      <c r="Q30" s="11"/>
    </row>
    <row r="31" spans="1:19">
      <c r="A31" s="109"/>
      <c r="B31" s="11"/>
      <c r="C31" s="11"/>
      <c r="D31" s="11"/>
      <c r="E31" s="11"/>
      <c r="F31" s="11"/>
      <c r="G31" s="11"/>
      <c r="H31" s="11"/>
      <c r="I31" s="11"/>
      <c r="J31" s="11"/>
      <c r="K31" s="11"/>
      <c r="L31" s="11"/>
      <c r="M31" s="11"/>
      <c r="N31" s="11"/>
      <c r="O31" s="11"/>
      <c r="P31" s="11"/>
      <c r="Q31" s="11"/>
    </row>
  </sheetData>
  <mergeCells count="3">
    <mergeCell ref="C3:G3"/>
    <mergeCell ref="I3:M3"/>
    <mergeCell ref="O3:S3"/>
  </mergeCells>
  <pageMargins left="0.7" right="0.7" top="0.75" bottom="0.75" header="0.3" footer="0.3"/>
  <pageSetup paperSize="9" scale="3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vol.'!Obszar_wydruku</vt:lpstr>
      <vt:lpstr>Shareholders!Obszar_wydruku</vt:lpstr>
      <vt:lpstr>'Throughput and yields'!Obszar_wydruku</vt:lpstr>
      <vt:lpstr>'Who we are (1)'!Obszar_wydruku</vt:lpstr>
      <vt:lpstr>'Who we are (2)'!Obszar_wydruku</vt:lpstr>
    </vt:vector>
  </TitlesOfParts>
  <Company>PKN ORLEN 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Tomasz Rawicki</dc:creator>
  <cp:lastModifiedBy>Tomasz Rawicki</cp:lastModifiedBy>
  <cp:lastPrinted>2015-04-01T07:31:26Z</cp:lastPrinted>
  <dcterms:created xsi:type="dcterms:W3CDTF">2015-03-11T14:16:20Z</dcterms:created>
  <dcterms:modified xsi:type="dcterms:W3CDTF">2020-05-27T12:36:21Z</dcterms:modified>
</cp:coreProperties>
</file>